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омароваЕ\Desktop\Отчеты\На сайт\"/>
    </mc:Choice>
  </mc:AlternateContent>
  <xr:revisionPtr revIDLastSave="0" documentId="13_ncr:1_{74F4003D-7A86-4C22-9107-2D64E65698F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01.01.25" sheetId="10" r:id="rId1"/>
    <sheet name="краткий" sheetId="12" r:id="rId2"/>
    <sheet name="2025" sheetId="11" state="hidden" r:id="rId3"/>
    <sheet name="ИТОГИ" sheetId="5" state="hidden" r:id="rId4"/>
    <sheet name="ФЛ РО" sheetId="6" state="hidden" r:id="rId5"/>
    <sheet name="ФЛ СС" sheetId="7" state="hidden" r:id="rId6"/>
    <sheet name="ЮЛ РО" sheetId="8" state="hidden" r:id="rId7"/>
    <sheet name="ЮЛ СС" sheetId="9" state="hidden" r:id="rId8"/>
  </sheets>
  <externalReferences>
    <externalReference r:id="rId9"/>
  </externalReferences>
  <definedNames>
    <definedName name="_xlnm._FilterDatabase" localSheetId="3" hidden="1">ИТОГИ!$A$8:$N$116</definedName>
    <definedName name="_xlnm._FilterDatabase" localSheetId="6" hidden="1">'ЮЛ РО'!$A$10:$WWA$358</definedName>
  </definedNames>
  <calcPr calcId="191029"/>
</workbook>
</file>

<file path=xl/calcChain.xml><?xml version="1.0" encoding="utf-8"?>
<calcChain xmlns="http://schemas.openxmlformats.org/spreadsheetml/2006/main">
  <c r="E30" i="12" l="1"/>
  <c r="C30" i="12"/>
  <c r="D30" i="12"/>
  <c r="B30" i="12"/>
  <c r="E16" i="12"/>
  <c r="E20" i="12"/>
  <c r="E23" i="12"/>
  <c r="E24" i="12"/>
  <c r="E25" i="12"/>
  <c r="D11" i="12"/>
  <c r="D16" i="12"/>
  <c r="D18" i="12"/>
  <c r="D19" i="12"/>
  <c r="D20" i="12"/>
  <c r="D23" i="12"/>
  <c r="D27" i="12"/>
  <c r="C9" i="12"/>
  <c r="E9" i="12" s="1"/>
  <c r="C10" i="12"/>
  <c r="E10" i="12" s="1"/>
  <c r="C11" i="12"/>
  <c r="E11" i="12" s="1"/>
  <c r="C12" i="12"/>
  <c r="E12" i="12" s="1"/>
  <c r="C13" i="12"/>
  <c r="E13" i="12" s="1"/>
  <c r="C14" i="12"/>
  <c r="E14" i="12" s="1"/>
  <c r="C15" i="12"/>
  <c r="E15" i="12" s="1"/>
  <c r="C16" i="12"/>
  <c r="C17" i="12"/>
  <c r="E17" i="12" s="1"/>
  <c r="C18" i="12"/>
  <c r="E18" i="12" s="1"/>
  <c r="C19" i="12"/>
  <c r="C20" i="12"/>
  <c r="C21" i="12"/>
  <c r="E21" i="12" s="1"/>
  <c r="C22" i="12"/>
  <c r="C23" i="12"/>
  <c r="C24" i="12"/>
  <c r="C25" i="12"/>
  <c r="C26" i="12"/>
  <c r="E26" i="12" s="1"/>
  <c r="C27" i="12"/>
  <c r="E27" i="12" s="1"/>
  <c r="C28" i="12"/>
  <c r="E28" i="12" s="1"/>
  <c r="C29" i="12"/>
  <c r="E29" i="12" s="1"/>
  <c r="B29" i="12"/>
  <c r="D29" i="12" s="1"/>
  <c r="B28" i="12"/>
  <c r="B27" i="12"/>
  <c r="B26" i="12"/>
  <c r="D26" i="12" s="1"/>
  <c r="B25" i="12"/>
  <c r="D25" i="12" s="1"/>
  <c r="B24" i="12"/>
  <c r="D24" i="12" s="1"/>
  <c r="B23" i="12"/>
  <c r="B22" i="12"/>
  <c r="D22" i="12" s="1"/>
  <c r="B21" i="12"/>
  <c r="D21" i="12" s="1"/>
  <c r="B20" i="12"/>
  <c r="B19" i="12"/>
  <c r="E19" i="12" s="1"/>
  <c r="B18" i="12"/>
  <c r="B17" i="12"/>
  <c r="D17" i="12" s="1"/>
  <c r="B16" i="12"/>
  <c r="B15" i="12"/>
  <c r="D15" i="12" s="1"/>
  <c r="B14" i="12"/>
  <c r="D14" i="12" s="1"/>
  <c r="B13" i="12"/>
  <c r="D13" i="12" s="1"/>
  <c r="B12" i="12"/>
  <c r="D12" i="12" s="1"/>
  <c r="B11" i="12"/>
  <c r="B10" i="12"/>
  <c r="D10" i="12" s="1"/>
  <c r="B9" i="12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1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D116" i="10"/>
  <c r="D115" i="10"/>
  <c r="D114" i="10"/>
  <c r="D113" i="10"/>
  <c r="D112" i="10"/>
  <c r="D111" i="10"/>
  <c r="D110" i="10"/>
  <c r="D109" i="10"/>
  <c r="D108" i="10"/>
  <c r="D107" i="10"/>
  <c r="D106" i="10"/>
  <c r="D105" i="10"/>
  <c r="D104" i="10"/>
  <c r="D103" i="10"/>
  <c r="D102" i="10"/>
  <c r="D101" i="10"/>
  <c r="D100" i="10"/>
  <c r="D99" i="10"/>
  <c r="D98" i="10"/>
  <c r="D97" i="10"/>
  <c r="D96" i="10"/>
  <c r="D95" i="10"/>
  <c r="D94" i="10"/>
  <c r="D93" i="10"/>
  <c r="D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C116" i="10"/>
  <c r="C115" i="10"/>
  <c r="C114" i="10"/>
  <c r="C113" i="10"/>
  <c r="C112" i="10"/>
  <c r="C111" i="10"/>
  <c r="C110" i="10"/>
  <c r="C109" i="10"/>
  <c r="C108" i="10"/>
  <c r="C107" i="10"/>
  <c r="C106" i="10"/>
  <c r="C105" i="10"/>
  <c r="C104" i="10"/>
  <c r="C103" i="10"/>
  <c r="C102" i="10"/>
  <c r="C101" i="10"/>
  <c r="C100" i="10"/>
  <c r="C99" i="10"/>
  <c r="C98" i="10"/>
  <c r="C97" i="10"/>
  <c r="C96" i="10"/>
  <c r="C95" i="10"/>
  <c r="C94" i="10"/>
  <c r="C93" i="10"/>
  <c r="C92" i="10"/>
  <c r="C91" i="10"/>
  <c r="C90" i="10"/>
  <c r="C89" i="10"/>
  <c r="C88" i="10"/>
  <c r="C87" i="10"/>
  <c r="C86" i="10"/>
  <c r="C85" i="10"/>
  <c r="C84" i="10"/>
  <c r="C83" i="10"/>
  <c r="C82" i="10"/>
  <c r="C81" i="10"/>
  <c r="C80" i="10"/>
  <c r="C79" i="10"/>
  <c r="C78" i="10"/>
  <c r="C77" i="10"/>
  <c r="C76" i="10"/>
  <c r="C75" i="10"/>
  <c r="C74" i="10"/>
  <c r="C73" i="10"/>
  <c r="C72" i="10"/>
  <c r="C71" i="10"/>
  <c r="C70" i="10"/>
  <c r="C69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B116" i="10"/>
  <c r="B115" i="10"/>
  <c r="B114" i="10"/>
  <c r="B113" i="10"/>
  <c r="B112" i="10"/>
  <c r="B111" i="10"/>
  <c r="B110" i="10"/>
  <c r="B109" i="10"/>
  <c r="B108" i="10"/>
  <c r="B107" i="10"/>
  <c r="B106" i="10"/>
  <c r="B105" i="10"/>
  <c r="B104" i="10"/>
  <c r="B103" i="10"/>
  <c r="B102" i="10"/>
  <c r="B101" i="10"/>
  <c r="B100" i="10"/>
  <c r="B99" i="10"/>
  <c r="B98" i="10"/>
  <c r="B97" i="10"/>
  <c r="B96" i="10"/>
  <c r="B95" i="10"/>
  <c r="B94" i="10"/>
  <c r="B93" i="10"/>
  <c r="B92" i="10"/>
  <c r="B91" i="10"/>
  <c r="B90" i="10"/>
  <c r="B89" i="10"/>
  <c r="B88" i="10"/>
  <c r="B87" i="10"/>
  <c r="B86" i="10"/>
  <c r="B85" i="10"/>
  <c r="B84" i="10"/>
  <c r="B83" i="10"/>
  <c r="B82" i="10"/>
  <c r="B81" i="10"/>
  <c r="B80" i="10"/>
  <c r="B79" i="10"/>
  <c r="B78" i="10"/>
  <c r="B77" i="10"/>
  <c r="B76" i="10"/>
  <c r="B75" i="10"/>
  <c r="B74" i="10"/>
  <c r="B73" i="10"/>
  <c r="B72" i="10"/>
  <c r="B71" i="10"/>
  <c r="B70" i="10"/>
  <c r="B69" i="10"/>
  <c r="B68" i="10"/>
  <c r="B67" i="10"/>
  <c r="B66" i="10"/>
  <c r="B65" i="10"/>
  <c r="B64" i="10"/>
  <c r="B63" i="10"/>
  <c r="B62" i="10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K116" i="11"/>
  <c r="J116" i="11"/>
  <c r="G116" i="11"/>
  <c r="F116" i="11"/>
  <c r="C116" i="11"/>
  <c r="E116" i="11" s="1"/>
  <c r="B116" i="11"/>
  <c r="D116" i="11" s="1"/>
  <c r="K115" i="11"/>
  <c r="J115" i="11"/>
  <c r="G115" i="11"/>
  <c r="F115" i="11"/>
  <c r="C115" i="11"/>
  <c r="E115" i="11" s="1"/>
  <c r="B115" i="11"/>
  <c r="D115" i="11" s="1"/>
  <c r="M114" i="11"/>
  <c r="L114" i="11"/>
  <c r="K114" i="11"/>
  <c r="J114" i="11"/>
  <c r="I114" i="11"/>
  <c r="H114" i="11"/>
  <c r="B114" i="11" s="1"/>
  <c r="D114" i="11" s="1"/>
  <c r="G114" i="11"/>
  <c r="F114" i="11"/>
  <c r="C114" i="11"/>
  <c r="E114" i="11" s="1"/>
  <c r="M113" i="11"/>
  <c r="L113" i="11"/>
  <c r="K113" i="11"/>
  <c r="C113" i="11" s="1"/>
  <c r="E113" i="11" s="1"/>
  <c r="J113" i="11"/>
  <c r="B113" i="11" s="1"/>
  <c r="I113" i="11"/>
  <c r="H113" i="11"/>
  <c r="G113" i="11"/>
  <c r="F113" i="11"/>
  <c r="M112" i="11"/>
  <c r="L112" i="11"/>
  <c r="K112" i="11"/>
  <c r="J112" i="11"/>
  <c r="I112" i="11"/>
  <c r="H112" i="11"/>
  <c r="G112" i="11"/>
  <c r="C112" i="11" s="1"/>
  <c r="E112" i="11" s="1"/>
  <c r="F112" i="11"/>
  <c r="B112" i="11" s="1"/>
  <c r="M111" i="11"/>
  <c r="L111" i="11"/>
  <c r="K111" i="11"/>
  <c r="J111" i="11"/>
  <c r="I111" i="11"/>
  <c r="H111" i="11"/>
  <c r="G111" i="11"/>
  <c r="F111" i="11"/>
  <c r="C111" i="11"/>
  <c r="E111" i="11" s="1"/>
  <c r="B111" i="11"/>
  <c r="D111" i="11" s="1"/>
  <c r="M110" i="11"/>
  <c r="L110" i="11"/>
  <c r="K110" i="11"/>
  <c r="J110" i="11"/>
  <c r="I110" i="11"/>
  <c r="H110" i="11"/>
  <c r="B110" i="11" s="1"/>
  <c r="D110" i="11" s="1"/>
  <c r="G110" i="11"/>
  <c r="F110" i="11"/>
  <c r="C110" i="11"/>
  <c r="E110" i="11" s="1"/>
  <c r="M109" i="11"/>
  <c r="L109" i="11"/>
  <c r="K109" i="11"/>
  <c r="C109" i="11" s="1"/>
  <c r="J109" i="11"/>
  <c r="I109" i="11"/>
  <c r="H109" i="11"/>
  <c r="G109" i="11"/>
  <c r="F109" i="11"/>
  <c r="B109" i="11" s="1"/>
  <c r="D109" i="11" s="1"/>
  <c r="M108" i="11"/>
  <c r="L108" i="11"/>
  <c r="K108" i="11"/>
  <c r="J108" i="11"/>
  <c r="I108" i="11"/>
  <c r="H108" i="11"/>
  <c r="G108" i="11"/>
  <c r="C108" i="11" s="1"/>
  <c r="F108" i="11"/>
  <c r="B108" i="11" s="1"/>
  <c r="D108" i="11" s="1"/>
  <c r="K107" i="11"/>
  <c r="J107" i="11"/>
  <c r="B107" i="11" s="1"/>
  <c r="D107" i="11" s="1"/>
  <c r="G107" i="11"/>
  <c r="F107" i="11"/>
  <c r="C107" i="11"/>
  <c r="K106" i="11"/>
  <c r="J106" i="11"/>
  <c r="G106" i="11"/>
  <c r="C106" i="11" s="1"/>
  <c r="E106" i="11" s="1"/>
  <c r="F106" i="11"/>
  <c r="B106" i="11" s="1"/>
  <c r="K105" i="11"/>
  <c r="J105" i="11"/>
  <c r="B105" i="11" s="1"/>
  <c r="D105" i="11" s="1"/>
  <c r="G105" i="11"/>
  <c r="F105" i="11"/>
  <c r="C105" i="11"/>
  <c r="E105" i="11" s="1"/>
  <c r="K104" i="11"/>
  <c r="J104" i="11"/>
  <c r="I104" i="11"/>
  <c r="C104" i="11" s="1"/>
  <c r="H104" i="11"/>
  <c r="B104" i="11" s="1"/>
  <c r="D104" i="11" s="1"/>
  <c r="G104" i="11"/>
  <c r="F104" i="11"/>
  <c r="M103" i="11"/>
  <c r="L103" i="11"/>
  <c r="K103" i="11"/>
  <c r="J103" i="11"/>
  <c r="I103" i="11"/>
  <c r="H103" i="11"/>
  <c r="G103" i="11"/>
  <c r="C103" i="11" s="1"/>
  <c r="F103" i="11"/>
  <c r="B103" i="11" s="1"/>
  <c r="D103" i="11" s="1"/>
  <c r="K102" i="11"/>
  <c r="J102" i="11"/>
  <c r="G102" i="11"/>
  <c r="F102" i="11"/>
  <c r="B102" i="11" s="1"/>
  <c r="D102" i="11" s="1"/>
  <c r="C102" i="11"/>
  <c r="M101" i="11"/>
  <c r="L101" i="11"/>
  <c r="K101" i="11"/>
  <c r="J101" i="11"/>
  <c r="I101" i="11"/>
  <c r="C101" i="11" s="1"/>
  <c r="H101" i="11"/>
  <c r="B101" i="11" s="1"/>
  <c r="D101" i="11" s="1"/>
  <c r="G101" i="11"/>
  <c r="F101" i="11"/>
  <c r="K100" i="11"/>
  <c r="J100" i="11"/>
  <c r="G100" i="11"/>
  <c r="F100" i="11"/>
  <c r="C100" i="11"/>
  <c r="E100" i="11" s="1"/>
  <c r="B100" i="11"/>
  <c r="D100" i="11" s="1"/>
  <c r="K99" i="11"/>
  <c r="C99" i="11" s="1"/>
  <c r="E99" i="11" s="1"/>
  <c r="J99" i="11"/>
  <c r="B99" i="11" s="1"/>
  <c r="G99" i="11"/>
  <c r="F99" i="11"/>
  <c r="K98" i="11"/>
  <c r="J98" i="11"/>
  <c r="I98" i="11"/>
  <c r="H98" i="11"/>
  <c r="G98" i="11"/>
  <c r="F98" i="11"/>
  <c r="C98" i="11"/>
  <c r="E98" i="11" s="1"/>
  <c r="B98" i="11"/>
  <c r="D98" i="11" s="1"/>
  <c r="K97" i="11"/>
  <c r="J97" i="11"/>
  <c r="G97" i="11"/>
  <c r="F97" i="11"/>
  <c r="B97" i="11" s="1"/>
  <c r="D97" i="11" s="1"/>
  <c r="C97" i="11"/>
  <c r="E97" i="11" s="1"/>
  <c r="K96" i="11"/>
  <c r="J96" i="11"/>
  <c r="G96" i="11"/>
  <c r="F96" i="11"/>
  <c r="C96" i="11"/>
  <c r="E96" i="11" s="1"/>
  <c r="B96" i="11"/>
  <c r="D96" i="11" s="1"/>
  <c r="M95" i="11"/>
  <c r="L95" i="11"/>
  <c r="K95" i="11"/>
  <c r="J95" i="11"/>
  <c r="G95" i="11"/>
  <c r="F95" i="11"/>
  <c r="B95" i="11" s="1"/>
  <c r="D95" i="11" s="1"/>
  <c r="C95" i="11"/>
  <c r="K94" i="11"/>
  <c r="J94" i="11"/>
  <c r="G94" i="11"/>
  <c r="C94" i="11" s="1"/>
  <c r="E94" i="11" s="1"/>
  <c r="F94" i="11"/>
  <c r="B94" i="11" s="1"/>
  <c r="J93" i="11"/>
  <c r="G93" i="11"/>
  <c r="C93" i="11" s="1"/>
  <c r="E93" i="11" s="1"/>
  <c r="F93" i="11"/>
  <c r="B93" i="11"/>
  <c r="D93" i="11" s="1"/>
  <c r="J92" i="11"/>
  <c r="G92" i="11"/>
  <c r="F92" i="11"/>
  <c r="C92" i="11"/>
  <c r="E92" i="11" s="1"/>
  <c r="B92" i="11"/>
  <c r="D92" i="11" s="1"/>
  <c r="M91" i="11"/>
  <c r="L91" i="11"/>
  <c r="K91" i="11"/>
  <c r="J91" i="11"/>
  <c r="I91" i="11"/>
  <c r="H91" i="11"/>
  <c r="B91" i="11" s="1"/>
  <c r="G91" i="11"/>
  <c r="F91" i="11"/>
  <c r="C91" i="11"/>
  <c r="M90" i="11"/>
  <c r="L90" i="11"/>
  <c r="K90" i="11"/>
  <c r="J90" i="11"/>
  <c r="I90" i="11"/>
  <c r="C90" i="11" s="1"/>
  <c r="E90" i="11" s="1"/>
  <c r="H90" i="11"/>
  <c r="G90" i="11"/>
  <c r="F90" i="11"/>
  <c r="B90" i="11" s="1"/>
  <c r="M89" i="11"/>
  <c r="L89" i="11"/>
  <c r="K89" i="11"/>
  <c r="J89" i="11"/>
  <c r="I89" i="11"/>
  <c r="H89" i="11"/>
  <c r="G89" i="11"/>
  <c r="C89" i="11" s="1"/>
  <c r="E89" i="11" s="1"/>
  <c r="F89" i="11"/>
  <c r="B89" i="11" s="1"/>
  <c r="K88" i="11"/>
  <c r="J88" i="11"/>
  <c r="B88" i="11" s="1"/>
  <c r="G88" i="11"/>
  <c r="F88" i="11"/>
  <c r="C88" i="11"/>
  <c r="K87" i="11"/>
  <c r="J87" i="11"/>
  <c r="I87" i="11"/>
  <c r="H87" i="11"/>
  <c r="B87" i="11" s="1"/>
  <c r="D87" i="11" s="1"/>
  <c r="G87" i="11"/>
  <c r="C87" i="11" s="1"/>
  <c r="F87" i="11"/>
  <c r="M86" i="11"/>
  <c r="L86" i="11"/>
  <c r="K86" i="11"/>
  <c r="J86" i="11"/>
  <c r="I86" i="11"/>
  <c r="H86" i="11"/>
  <c r="G86" i="11"/>
  <c r="C86" i="11" s="1"/>
  <c r="F86" i="11"/>
  <c r="B86" i="11" s="1"/>
  <c r="D86" i="11" s="1"/>
  <c r="K85" i="11"/>
  <c r="J85" i="11"/>
  <c r="G85" i="11"/>
  <c r="F85" i="11"/>
  <c r="B85" i="11" s="1"/>
  <c r="D85" i="11" s="1"/>
  <c r="C85" i="11"/>
  <c r="E85" i="11" s="1"/>
  <c r="M84" i="11"/>
  <c r="L84" i="11"/>
  <c r="K84" i="11"/>
  <c r="J84" i="11"/>
  <c r="I84" i="11"/>
  <c r="H84" i="11"/>
  <c r="B84" i="11" s="1"/>
  <c r="G84" i="11"/>
  <c r="C84" i="11" s="1"/>
  <c r="E84" i="11" s="1"/>
  <c r="F84" i="11"/>
  <c r="K83" i="11"/>
  <c r="J83" i="11"/>
  <c r="I83" i="11"/>
  <c r="H83" i="11"/>
  <c r="G83" i="11"/>
  <c r="F83" i="11"/>
  <c r="C83" i="11"/>
  <c r="E83" i="11" s="1"/>
  <c r="B83" i="11"/>
  <c r="D83" i="11" s="1"/>
  <c r="K82" i="11"/>
  <c r="J82" i="11"/>
  <c r="G82" i="11"/>
  <c r="F82" i="11"/>
  <c r="B82" i="11" s="1"/>
  <c r="D82" i="11" s="1"/>
  <c r="C82" i="11"/>
  <c r="E82" i="11" s="1"/>
  <c r="M81" i="11"/>
  <c r="L81" i="11"/>
  <c r="K81" i="11"/>
  <c r="J81" i="11"/>
  <c r="I81" i="11"/>
  <c r="H81" i="11"/>
  <c r="G81" i="11"/>
  <c r="C81" i="11" s="1"/>
  <c r="F81" i="11"/>
  <c r="B81" i="11" s="1"/>
  <c r="D81" i="11" s="1"/>
  <c r="M80" i="11"/>
  <c r="L80" i="11"/>
  <c r="K80" i="11"/>
  <c r="J80" i="11"/>
  <c r="I80" i="11"/>
  <c r="H80" i="11"/>
  <c r="G80" i="11"/>
  <c r="F80" i="11"/>
  <c r="C80" i="11"/>
  <c r="E80" i="11" s="1"/>
  <c r="B80" i="11"/>
  <c r="D80" i="11" s="1"/>
  <c r="M79" i="11"/>
  <c r="L79" i="11"/>
  <c r="K79" i="11"/>
  <c r="J79" i="11"/>
  <c r="I79" i="11"/>
  <c r="H79" i="11"/>
  <c r="B79" i="11" s="1"/>
  <c r="G79" i="11"/>
  <c r="F79" i="11"/>
  <c r="C79" i="11"/>
  <c r="M78" i="11"/>
  <c r="L78" i="11"/>
  <c r="K78" i="11"/>
  <c r="C78" i="11" s="1"/>
  <c r="J78" i="11"/>
  <c r="I78" i="11"/>
  <c r="H78" i="11"/>
  <c r="G78" i="11"/>
  <c r="F78" i="11"/>
  <c r="B78" i="11" s="1"/>
  <c r="D78" i="11" s="1"/>
  <c r="M77" i="11"/>
  <c r="L77" i="11"/>
  <c r="K77" i="11"/>
  <c r="J77" i="11"/>
  <c r="I77" i="11"/>
  <c r="H77" i="11"/>
  <c r="G77" i="11"/>
  <c r="C77" i="11" s="1"/>
  <c r="F77" i="11"/>
  <c r="B77" i="11" s="1"/>
  <c r="D77" i="11" s="1"/>
  <c r="K76" i="11"/>
  <c r="J76" i="11"/>
  <c r="B76" i="11" s="1"/>
  <c r="G76" i="11"/>
  <c r="F76" i="11"/>
  <c r="C76" i="11"/>
  <c r="K75" i="11"/>
  <c r="J75" i="11"/>
  <c r="G75" i="11"/>
  <c r="C75" i="11" s="1"/>
  <c r="E75" i="11" s="1"/>
  <c r="F75" i="11"/>
  <c r="B75" i="11" s="1"/>
  <c r="K74" i="11"/>
  <c r="J74" i="11"/>
  <c r="B74" i="11" s="1"/>
  <c r="G74" i="11"/>
  <c r="F74" i="11"/>
  <c r="C74" i="11"/>
  <c r="K73" i="11"/>
  <c r="J73" i="11"/>
  <c r="G73" i="11"/>
  <c r="C73" i="11" s="1"/>
  <c r="E73" i="11" s="1"/>
  <c r="F73" i="11"/>
  <c r="B73" i="11" s="1"/>
  <c r="M72" i="11"/>
  <c r="L72" i="11"/>
  <c r="K72" i="11"/>
  <c r="J72" i="11"/>
  <c r="I72" i="11"/>
  <c r="H72" i="11"/>
  <c r="G72" i="11"/>
  <c r="F72" i="11"/>
  <c r="C72" i="11"/>
  <c r="E72" i="11" s="1"/>
  <c r="B72" i="11"/>
  <c r="D72" i="11" s="1"/>
  <c r="K71" i="11"/>
  <c r="J71" i="11"/>
  <c r="G71" i="11"/>
  <c r="F71" i="11"/>
  <c r="B71" i="11" s="1"/>
  <c r="D71" i="11" s="1"/>
  <c r="C71" i="11"/>
  <c r="E71" i="11" s="1"/>
  <c r="K70" i="11"/>
  <c r="J70" i="11"/>
  <c r="G70" i="11"/>
  <c r="F70" i="11"/>
  <c r="C70" i="11"/>
  <c r="E70" i="11" s="1"/>
  <c r="B70" i="11"/>
  <c r="D70" i="11" s="1"/>
  <c r="K69" i="11"/>
  <c r="J69" i="11"/>
  <c r="G69" i="11"/>
  <c r="F69" i="11"/>
  <c r="B69" i="11" s="1"/>
  <c r="D69" i="11" s="1"/>
  <c r="C69" i="11"/>
  <c r="E69" i="11" s="1"/>
  <c r="K68" i="11"/>
  <c r="J68" i="11"/>
  <c r="G68" i="11"/>
  <c r="F68" i="11"/>
  <c r="C68" i="11"/>
  <c r="E68" i="11" s="1"/>
  <c r="B68" i="11"/>
  <c r="D68" i="11" s="1"/>
  <c r="K67" i="11"/>
  <c r="J67" i="11"/>
  <c r="G67" i="11"/>
  <c r="F67" i="11"/>
  <c r="B67" i="11" s="1"/>
  <c r="D67" i="11" s="1"/>
  <c r="C67" i="11"/>
  <c r="E67" i="11" s="1"/>
  <c r="K66" i="11"/>
  <c r="J66" i="11"/>
  <c r="G66" i="11"/>
  <c r="F66" i="11"/>
  <c r="C66" i="11"/>
  <c r="E66" i="11" s="1"/>
  <c r="B66" i="11"/>
  <c r="D66" i="11" s="1"/>
  <c r="K65" i="11"/>
  <c r="J65" i="11"/>
  <c r="G65" i="11"/>
  <c r="F65" i="11"/>
  <c r="B65" i="11" s="1"/>
  <c r="D65" i="11" s="1"/>
  <c r="C65" i="11"/>
  <c r="M64" i="11"/>
  <c r="L64" i="11"/>
  <c r="K64" i="11"/>
  <c r="J64" i="11"/>
  <c r="I64" i="11"/>
  <c r="H64" i="11"/>
  <c r="G64" i="11"/>
  <c r="C64" i="11" s="1"/>
  <c r="F64" i="11"/>
  <c r="B64" i="11" s="1"/>
  <c r="D64" i="11" s="1"/>
  <c r="K63" i="11"/>
  <c r="J63" i="11"/>
  <c r="B63" i="11" s="1"/>
  <c r="G63" i="11"/>
  <c r="F63" i="11"/>
  <c r="C63" i="11"/>
  <c r="K62" i="11"/>
  <c r="J62" i="11"/>
  <c r="G62" i="11"/>
  <c r="C62" i="11" s="1"/>
  <c r="E62" i="11" s="1"/>
  <c r="F62" i="11"/>
  <c r="B62" i="11" s="1"/>
  <c r="D62" i="11" s="1"/>
  <c r="K61" i="11"/>
  <c r="J61" i="11"/>
  <c r="B61" i="11" s="1"/>
  <c r="G61" i="11"/>
  <c r="F61" i="11"/>
  <c r="C61" i="11"/>
  <c r="K60" i="11"/>
  <c r="J60" i="11"/>
  <c r="G60" i="11"/>
  <c r="C60" i="11" s="1"/>
  <c r="F60" i="11"/>
  <c r="B60" i="11" s="1"/>
  <c r="D60" i="11" s="1"/>
  <c r="M59" i="11"/>
  <c r="L59" i="11"/>
  <c r="K59" i="11"/>
  <c r="J59" i="11"/>
  <c r="I59" i="11"/>
  <c r="H59" i="11"/>
  <c r="G59" i="11"/>
  <c r="F59" i="11"/>
  <c r="C59" i="11"/>
  <c r="E59" i="11" s="1"/>
  <c r="B59" i="11"/>
  <c r="D59" i="11" s="1"/>
  <c r="M58" i="11"/>
  <c r="L58" i="11"/>
  <c r="K58" i="11"/>
  <c r="J58" i="11"/>
  <c r="I58" i="11"/>
  <c r="H58" i="11"/>
  <c r="B58" i="11" s="1"/>
  <c r="G58" i="11"/>
  <c r="F58" i="11"/>
  <c r="C58" i="11"/>
  <c r="K57" i="11"/>
  <c r="J57" i="11"/>
  <c r="G57" i="11"/>
  <c r="C57" i="11" s="1"/>
  <c r="F57" i="11"/>
  <c r="B57" i="11" s="1"/>
  <c r="D57" i="11" s="1"/>
  <c r="K56" i="11"/>
  <c r="J56" i="11"/>
  <c r="I56" i="11"/>
  <c r="H56" i="11"/>
  <c r="G56" i="11"/>
  <c r="F56" i="11"/>
  <c r="C56" i="11"/>
  <c r="E56" i="11" s="1"/>
  <c r="B56" i="11"/>
  <c r="D56" i="11" s="1"/>
  <c r="K55" i="11"/>
  <c r="C55" i="11" s="1"/>
  <c r="J55" i="11"/>
  <c r="B55" i="11" s="1"/>
  <c r="D55" i="11" s="1"/>
  <c r="G55" i="11"/>
  <c r="F55" i="11"/>
  <c r="K54" i="11"/>
  <c r="J54" i="11"/>
  <c r="G54" i="11"/>
  <c r="F54" i="11"/>
  <c r="C54" i="11"/>
  <c r="E54" i="11" s="1"/>
  <c r="B54" i="11"/>
  <c r="D54" i="11" s="1"/>
  <c r="K53" i="11"/>
  <c r="C53" i="11" s="1"/>
  <c r="J53" i="11"/>
  <c r="B53" i="11" s="1"/>
  <c r="D53" i="11" s="1"/>
  <c r="G53" i="11"/>
  <c r="F53" i="11"/>
  <c r="M52" i="11"/>
  <c r="L52" i="11"/>
  <c r="K52" i="11"/>
  <c r="J52" i="11"/>
  <c r="I52" i="11"/>
  <c r="H52" i="11"/>
  <c r="G52" i="11"/>
  <c r="C52" i="11" s="1"/>
  <c r="F52" i="11"/>
  <c r="B52" i="11" s="1"/>
  <c r="D52" i="11" s="1"/>
  <c r="M51" i="11"/>
  <c r="L51" i="11"/>
  <c r="K51" i="11"/>
  <c r="J51" i="11"/>
  <c r="I51" i="11"/>
  <c r="H51" i="11"/>
  <c r="G51" i="11"/>
  <c r="F51" i="11"/>
  <c r="C51" i="11"/>
  <c r="E51" i="11" s="1"/>
  <c r="B51" i="11"/>
  <c r="D51" i="11" s="1"/>
  <c r="M50" i="11"/>
  <c r="C50" i="11" s="1"/>
  <c r="E50" i="11" s="1"/>
  <c r="L50" i="11"/>
  <c r="K50" i="11"/>
  <c r="J50" i="11"/>
  <c r="I50" i="11"/>
  <c r="H50" i="11"/>
  <c r="G50" i="11"/>
  <c r="F50" i="11"/>
  <c r="B50" i="11" s="1"/>
  <c r="K49" i="11"/>
  <c r="J49" i="11"/>
  <c r="G49" i="11"/>
  <c r="C49" i="11" s="1"/>
  <c r="F49" i="11"/>
  <c r="B49" i="11" s="1"/>
  <c r="D49" i="11" s="1"/>
  <c r="K48" i="11"/>
  <c r="J48" i="11"/>
  <c r="G48" i="11"/>
  <c r="F48" i="11"/>
  <c r="B48" i="11" s="1"/>
  <c r="D48" i="11" s="1"/>
  <c r="C48" i="11"/>
  <c r="E48" i="11" s="1"/>
  <c r="M47" i="11"/>
  <c r="L47" i="11"/>
  <c r="K47" i="11"/>
  <c r="J47" i="11"/>
  <c r="I47" i="11"/>
  <c r="C47" i="11" s="1"/>
  <c r="E47" i="11" s="1"/>
  <c r="H47" i="11"/>
  <c r="B47" i="11" s="1"/>
  <c r="G47" i="11"/>
  <c r="F47" i="11"/>
  <c r="K46" i="11"/>
  <c r="J46" i="11"/>
  <c r="G46" i="11"/>
  <c r="F46" i="11"/>
  <c r="C46" i="11"/>
  <c r="E46" i="11" s="1"/>
  <c r="B46" i="11"/>
  <c r="D46" i="11" s="1"/>
  <c r="M45" i="11"/>
  <c r="C45" i="11" s="1"/>
  <c r="E45" i="11" s="1"/>
  <c r="L45" i="11"/>
  <c r="K45" i="11"/>
  <c r="J45" i="11"/>
  <c r="I45" i="11"/>
  <c r="H45" i="11"/>
  <c r="G45" i="11"/>
  <c r="F45" i="11"/>
  <c r="B45" i="11" s="1"/>
  <c r="K44" i="11"/>
  <c r="J44" i="11"/>
  <c r="G44" i="11"/>
  <c r="C44" i="11" s="1"/>
  <c r="E44" i="11" s="1"/>
  <c r="F44" i="11"/>
  <c r="B44" i="11" s="1"/>
  <c r="M43" i="11"/>
  <c r="L43" i="11"/>
  <c r="K43" i="11"/>
  <c r="J43" i="11"/>
  <c r="I43" i="11"/>
  <c r="H43" i="11"/>
  <c r="G43" i="11"/>
  <c r="F43" i="11"/>
  <c r="C43" i="11"/>
  <c r="E43" i="11" s="1"/>
  <c r="B43" i="11"/>
  <c r="D43" i="11" s="1"/>
  <c r="K42" i="11"/>
  <c r="C42" i="11" s="1"/>
  <c r="E42" i="11" s="1"/>
  <c r="J42" i="11"/>
  <c r="B42" i="11" s="1"/>
  <c r="G42" i="11"/>
  <c r="F42" i="11"/>
  <c r="M41" i="11"/>
  <c r="L41" i="11"/>
  <c r="K41" i="11"/>
  <c r="J41" i="11"/>
  <c r="I41" i="11"/>
  <c r="H41" i="11"/>
  <c r="G41" i="11"/>
  <c r="C41" i="11" s="1"/>
  <c r="F41" i="11"/>
  <c r="B41" i="11" s="1"/>
  <c r="D41" i="11" s="1"/>
  <c r="M40" i="11"/>
  <c r="L40" i="11"/>
  <c r="K40" i="11"/>
  <c r="J40" i="11"/>
  <c r="I40" i="11"/>
  <c r="H40" i="11"/>
  <c r="G40" i="11"/>
  <c r="F40" i="11"/>
  <c r="C40" i="11"/>
  <c r="E40" i="11" s="1"/>
  <c r="B40" i="11"/>
  <c r="D40" i="11" s="1"/>
  <c r="M39" i="11"/>
  <c r="C39" i="11" s="1"/>
  <c r="E39" i="11" s="1"/>
  <c r="L39" i="11"/>
  <c r="K39" i="11"/>
  <c r="J39" i="11"/>
  <c r="I39" i="11"/>
  <c r="H39" i="11"/>
  <c r="G39" i="11"/>
  <c r="F39" i="11"/>
  <c r="B39" i="11" s="1"/>
  <c r="K38" i="11"/>
  <c r="J38" i="11"/>
  <c r="G38" i="11"/>
  <c r="C38" i="11" s="1"/>
  <c r="E38" i="11" s="1"/>
  <c r="F38" i="11"/>
  <c r="B38" i="11" s="1"/>
  <c r="K37" i="11"/>
  <c r="J37" i="11"/>
  <c r="G37" i="11"/>
  <c r="F37" i="11"/>
  <c r="B37" i="11" s="1"/>
  <c r="D37" i="11" s="1"/>
  <c r="C37" i="11"/>
  <c r="E37" i="11" s="1"/>
  <c r="M36" i="11"/>
  <c r="L36" i="11"/>
  <c r="K36" i="11"/>
  <c r="J36" i="11"/>
  <c r="I36" i="11"/>
  <c r="C36" i="11" s="1"/>
  <c r="H36" i="11"/>
  <c r="B36" i="11" s="1"/>
  <c r="D36" i="11" s="1"/>
  <c r="G36" i="11"/>
  <c r="F36" i="11"/>
  <c r="M35" i="11"/>
  <c r="L35" i="11"/>
  <c r="K35" i="11"/>
  <c r="J35" i="11"/>
  <c r="I35" i="11"/>
  <c r="H35" i="11"/>
  <c r="G35" i="11"/>
  <c r="C35" i="11" s="1"/>
  <c r="F35" i="11"/>
  <c r="B35" i="11" s="1"/>
  <c r="D35" i="11" s="1"/>
  <c r="K34" i="11"/>
  <c r="J34" i="11"/>
  <c r="G34" i="11"/>
  <c r="F34" i="11"/>
  <c r="B34" i="11" s="1"/>
  <c r="D34" i="11" s="1"/>
  <c r="C34" i="11"/>
  <c r="E34" i="11" s="1"/>
  <c r="K33" i="11"/>
  <c r="J33" i="11"/>
  <c r="I33" i="11"/>
  <c r="H33" i="11"/>
  <c r="G33" i="11"/>
  <c r="C33" i="11" s="1"/>
  <c r="E33" i="11" s="1"/>
  <c r="F33" i="11"/>
  <c r="B33" i="11" s="1"/>
  <c r="K32" i="11"/>
  <c r="J32" i="11"/>
  <c r="G32" i="11"/>
  <c r="F32" i="11"/>
  <c r="C32" i="11"/>
  <c r="E32" i="11" s="1"/>
  <c r="B32" i="11"/>
  <c r="D32" i="11" s="1"/>
  <c r="K31" i="11"/>
  <c r="J31" i="11"/>
  <c r="G31" i="11"/>
  <c r="C31" i="11" s="1"/>
  <c r="F31" i="11"/>
  <c r="B31" i="11" s="1"/>
  <c r="D31" i="11" s="1"/>
  <c r="M30" i="11"/>
  <c r="L30" i="11"/>
  <c r="K30" i="11"/>
  <c r="J30" i="11"/>
  <c r="I30" i="11"/>
  <c r="H30" i="11"/>
  <c r="G30" i="11"/>
  <c r="F30" i="11"/>
  <c r="C30" i="11"/>
  <c r="E30" i="11" s="1"/>
  <c r="B30" i="11"/>
  <c r="D30" i="11" s="1"/>
  <c r="M29" i="11"/>
  <c r="L29" i="11"/>
  <c r="K29" i="11"/>
  <c r="J29" i="11"/>
  <c r="I29" i="11"/>
  <c r="H29" i="11"/>
  <c r="G29" i="11"/>
  <c r="F29" i="11"/>
  <c r="C29" i="11"/>
  <c r="E29" i="11" s="1"/>
  <c r="B29" i="11"/>
  <c r="D29" i="11" s="1"/>
  <c r="K28" i="11"/>
  <c r="J28" i="11"/>
  <c r="G28" i="11"/>
  <c r="C28" i="11" s="1"/>
  <c r="E28" i="11" s="1"/>
  <c r="F28" i="11"/>
  <c r="B28" i="11" s="1"/>
  <c r="K27" i="11"/>
  <c r="J27" i="11"/>
  <c r="G27" i="11"/>
  <c r="F27" i="11"/>
  <c r="C27" i="11"/>
  <c r="E27" i="11" s="1"/>
  <c r="B27" i="11"/>
  <c r="D27" i="11" s="1"/>
  <c r="K26" i="11"/>
  <c r="J26" i="11"/>
  <c r="G26" i="11"/>
  <c r="C26" i="11" s="1"/>
  <c r="E26" i="11" s="1"/>
  <c r="F26" i="11"/>
  <c r="B26" i="11" s="1"/>
  <c r="K25" i="11"/>
  <c r="J25" i="11"/>
  <c r="G25" i="11"/>
  <c r="F25" i="11"/>
  <c r="C25" i="11"/>
  <c r="E25" i="11" s="1"/>
  <c r="B25" i="11"/>
  <c r="D25" i="11" s="1"/>
  <c r="K24" i="11"/>
  <c r="J24" i="11"/>
  <c r="G24" i="11"/>
  <c r="C24" i="11" s="1"/>
  <c r="E24" i="11" s="1"/>
  <c r="F24" i="11"/>
  <c r="B24" i="11" s="1"/>
  <c r="M23" i="11"/>
  <c r="L23" i="11"/>
  <c r="K23" i="11"/>
  <c r="J23" i="11"/>
  <c r="I23" i="11"/>
  <c r="H23" i="11"/>
  <c r="G23" i="11"/>
  <c r="F23" i="11"/>
  <c r="C23" i="11"/>
  <c r="E23" i="11" s="1"/>
  <c r="B23" i="11"/>
  <c r="D23" i="11" s="1"/>
  <c r="K22" i="11"/>
  <c r="J22" i="11"/>
  <c r="I22" i="11"/>
  <c r="H22" i="11"/>
  <c r="G22" i="11"/>
  <c r="F22" i="11"/>
  <c r="B22" i="11" s="1"/>
  <c r="D22" i="11" s="1"/>
  <c r="C22" i="11"/>
  <c r="M21" i="11"/>
  <c r="L21" i="11"/>
  <c r="K21" i="11"/>
  <c r="J21" i="11"/>
  <c r="I21" i="11"/>
  <c r="C21" i="11" s="1"/>
  <c r="E21" i="11" s="1"/>
  <c r="H21" i="11"/>
  <c r="B21" i="11" s="1"/>
  <c r="G21" i="11"/>
  <c r="F21" i="11"/>
  <c r="K20" i="11"/>
  <c r="J20" i="11"/>
  <c r="I20" i="11"/>
  <c r="H20" i="11"/>
  <c r="G20" i="11"/>
  <c r="F20" i="11"/>
  <c r="C20" i="11"/>
  <c r="E20" i="11" s="1"/>
  <c r="B20" i="11"/>
  <c r="D20" i="11" s="1"/>
  <c r="M19" i="11"/>
  <c r="L19" i="11"/>
  <c r="K19" i="11"/>
  <c r="J19" i="11"/>
  <c r="I19" i="11"/>
  <c r="H19" i="11"/>
  <c r="G19" i="11"/>
  <c r="F19" i="11"/>
  <c r="C19" i="11"/>
  <c r="E19" i="11" s="1"/>
  <c r="B19" i="11"/>
  <c r="D19" i="11" s="1"/>
  <c r="M18" i="11"/>
  <c r="L18" i="11"/>
  <c r="K18" i="11"/>
  <c r="C18" i="11" s="1"/>
  <c r="J18" i="11"/>
  <c r="B18" i="11" s="1"/>
  <c r="D18" i="11" s="1"/>
  <c r="I18" i="11"/>
  <c r="H18" i="11"/>
  <c r="G18" i="11"/>
  <c r="F18" i="11"/>
  <c r="G17" i="11"/>
  <c r="F17" i="11"/>
  <c r="C17" i="11"/>
  <c r="E17" i="11" s="1"/>
  <c r="B17" i="11"/>
  <c r="D17" i="11" s="1"/>
  <c r="G16" i="11"/>
  <c r="C16" i="11" s="1"/>
  <c r="F16" i="11"/>
  <c r="B16" i="11" s="1"/>
  <c r="D16" i="11" s="1"/>
  <c r="G15" i="11"/>
  <c r="F15" i="11"/>
  <c r="B15" i="11" s="1"/>
  <c r="D15" i="11" s="1"/>
  <c r="C15" i="11"/>
  <c r="G14" i="11"/>
  <c r="F14" i="11"/>
  <c r="C14" i="11"/>
  <c r="E14" i="11" s="1"/>
  <c r="B14" i="11"/>
  <c r="D14" i="11" s="1"/>
  <c r="M13" i="11"/>
  <c r="L13" i="11"/>
  <c r="K13" i="11"/>
  <c r="J13" i="11"/>
  <c r="I13" i="11"/>
  <c r="H13" i="11"/>
  <c r="G13" i="11"/>
  <c r="F13" i="11"/>
  <c r="C13" i="11"/>
  <c r="E13" i="11" s="1"/>
  <c r="B13" i="11"/>
  <c r="D13" i="11" s="1"/>
  <c r="K12" i="11"/>
  <c r="J12" i="11"/>
  <c r="I12" i="11"/>
  <c r="C12" i="11" s="1"/>
  <c r="H12" i="11"/>
  <c r="B12" i="11" s="1"/>
  <c r="D12" i="11" s="1"/>
  <c r="G12" i="11"/>
  <c r="F12" i="11"/>
  <c r="K11" i="11"/>
  <c r="J11" i="11"/>
  <c r="G11" i="11"/>
  <c r="F11" i="11"/>
  <c r="C11" i="11"/>
  <c r="E11" i="11" s="1"/>
  <c r="B11" i="11"/>
  <c r="D11" i="11" s="1"/>
  <c r="M10" i="11"/>
  <c r="C10" i="11" s="1"/>
  <c r="L10" i="11"/>
  <c r="K10" i="11"/>
  <c r="J10" i="11"/>
  <c r="I10" i="11"/>
  <c r="H10" i="11"/>
  <c r="G10" i="11"/>
  <c r="F10" i="11"/>
  <c r="B10" i="11" s="1"/>
  <c r="D10" i="11" s="1"/>
  <c r="M9" i="11"/>
  <c r="L9" i="11"/>
  <c r="K9" i="11"/>
  <c r="J9" i="11"/>
  <c r="I9" i="11"/>
  <c r="H9" i="11"/>
  <c r="B9" i="11" s="1"/>
  <c r="G9" i="11"/>
  <c r="C9" i="11" s="1"/>
  <c r="E9" i="11" s="1"/>
  <c r="F9" i="11"/>
  <c r="E22" i="12" l="1"/>
  <c r="D9" i="12"/>
  <c r="D28" i="12"/>
  <c r="E41" i="11"/>
  <c r="E86" i="11"/>
  <c r="E88" i="11"/>
  <c r="D88" i="11"/>
  <c r="E107" i="11"/>
  <c r="E22" i="11"/>
  <c r="E64" i="11"/>
  <c r="D75" i="11"/>
  <c r="D24" i="11"/>
  <c r="D89" i="11"/>
  <c r="E109" i="11"/>
  <c r="E79" i="11"/>
  <c r="D79" i="11"/>
  <c r="E74" i="11"/>
  <c r="D74" i="11"/>
  <c r="E18" i="11"/>
  <c r="E35" i="11"/>
  <c r="D44" i="11"/>
  <c r="E49" i="11"/>
  <c r="E53" i="11"/>
  <c r="D84" i="11"/>
  <c r="D94" i="11"/>
  <c r="D99" i="11"/>
  <c r="E102" i="11"/>
  <c r="E104" i="11"/>
  <c r="D113" i="11"/>
  <c r="E63" i="11"/>
  <c r="D63" i="11"/>
  <c r="E31" i="11"/>
  <c r="E101" i="11"/>
  <c r="E61" i="11"/>
  <c r="D61" i="11"/>
  <c r="E91" i="11"/>
  <c r="D91" i="11"/>
  <c r="E55" i="11"/>
  <c r="E60" i="11"/>
  <c r="E12" i="11"/>
  <c r="E15" i="11"/>
  <c r="D28" i="11"/>
  <c r="E108" i="11"/>
  <c r="D9" i="11"/>
  <c r="D50" i="11"/>
  <c r="E78" i="11"/>
  <c r="D33" i="11"/>
  <c r="D38" i="11"/>
  <c r="D42" i="11"/>
  <c r="D45" i="11"/>
  <c r="D47" i="11"/>
  <c r="E57" i="11"/>
  <c r="E65" i="11"/>
  <c r="D73" i="11"/>
  <c r="E76" i="11"/>
  <c r="D76" i="11"/>
  <c r="E87" i="11"/>
  <c r="E95" i="11"/>
  <c r="D112" i="11"/>
  <c r="E16" i="11"/>
  <c r="E52" i="11"/>
  <c r="D90" i="11"/>
  <c r="E103" i="11"/>
  <c r="E58" i="11"/>
  <c r="D58" i="11"/>
  <c r="E10" i="11"/>
  <c r="D21" i="11"/>
  <c r="E77" i="11"/>
  <c r="E36" i="11"/>
  <c r="E81" i="11"/>
  <c r="D26" i="11"/>
  <c r="D39" i="11"/>
  <c r="D106" i="11"/>
  <c r="K348" i="8"/>
  <c r="K347" i="8"/>
  <c r="K342" i="8"/>
  <c r="K341" i="8"/>
  <c r="K337" i="8"/>
  <c r="K336" i="8"/>
  <c r="K301" i="8"/>
  <c r="K300" i="8"/>
  <c r="K295" i="8"/>
  <c r="K294" i="8"/>
  <c r="K52" i="5" s="1"/>
  <c r="K289" i="8"/>
  <c r="K288" i="8"/>
  <c r="K274" i="8"/>
  <c r="K273" i="8"/>
  <c r="K45" i="5" s="1"/>
  <c r="K241" i="8"/>
  <c r="K240" i="8"/>
  <c r="K154" i="8"/>
  <c r="K153" i="8"/>
  <c r="K103" i="8"/>
  <c r="K102" i="8"/>
  <c r="K95" i="5" s="1"/>
  <c r="K64" i="8"/>
  <c r="K63" i="8"/>
  <c r="K49" i="8"/>
  <c r="K48" i="8"/>
  <c r="K16" i="8"/>
  <c r="K15" i="8"/>
  <c r="K65" i="5" s="1"/>
  <c r="K322" i="8"/>
  <c r="K321" i="8"/>
  <c r="K283" i="8"/>
  <c r="K282" i="8"/>
  <c r="K48" i="5" s="1"/>
  <c r="K232" i="8"/>
  <c r="K231" i="8"/>
  <c r="K31" i="5" s="1"/>
  <c r="K166" i="8"/>
  <c r="K165" i="8"/>
  <c r="K163" i="8"/>
  <c r="K162" i="8"/>
  <c r="K160" i="8"/>
  <c r="K159" i="8"/>
  <c r="K114" i="5" s="1"/>
  <c r="K157" i="8"/>
  <c r="K156" i="8"/>
  <c r="K127" i="8"/>
  <c r="K126" i="8"/>
  <c r="K103" i="5" s="1"/>
  <c r="K70" i="8"/>
  <c r="K69" i="8"/>
  <c r="K43" i="8"/>
  <c r="K42" i="8"/>
  <c r="K15" i="5"/>
  <c r="K9" i="5"/>
  <c r="K10" i="5"/>
  <c r="K11" i="5"/>
  <c r="K12" i="5"/>
  <c r="K13" i="5"/>
  <c r="K14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6" i="5"/>
  <c r="K47" i="5"/>
  <c r="K49" i="5"/>
  <c r="K50" i="5"/>
  <c r="K51" i="5"/>
  <c r="K53" i="5"/>
  <c r="K54" i="5"/>
  <c r="K55" i="5"/>
  <c r="K56" i="5"/>
  <c r="K57" i="5"/>
  <c r="K58" i="5"/>
  <c r="K59" i="5"/>
  <c r="K60" i="5"/>
  <c r="K61" i="5"/>
  <c r="K62" i="5"/>
  <c r="K63" i="5"/>
  <c r="K64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6" i="5"/>
  <c r="K97" i="5"/>
  <c r="K98" i="5"/>
  <c r="K99" i="5"/>
  <c r="K100" i="5"/>
  <c r="K101" i="5"/>
  <c r="K102" i="5"/>
  <c r="K104" i="5"/>
  <c r="K105" i="5"/>
  <c r="K106" i="5"/>
  <c r="K107" i="5"/>
  <c r="K108" i="5"/>
  <c r="K109" i="5"/>
  <c r="K110" i="5"/>
  <c r="K111" i="5"/>
  <c r="K112" i="5"/>
  <c r="K113" i="5"/>
  <c r="K115" i="5"/>
  <c r="K11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0" i="5"/>
  <c r="J21" i="5"/>
  <c r="J19" i="5"/>
  <c r="J18" i="5"/>
  <c r="J17" i="5"/>
  <c r="J16" i="5"/>
  <c r="J15" i="5"/>
  <c r="J14" i="5"/>
  <c r="J13" i="5"/>
  <c r="J12" i="5"/>
  <c r="J11" i="5"/>
  <c r="J10" i="5"/>
  <c r="J9" i="5"/>
  <c r="M9" i="5"/>
  <c r="M10" i="5"/>
  <c r="M13" i="5"/>
  <c r="M18" i="5"/>
  <c r="M19" i="5"/>
  <c r="M21" i="5"/>
  <c r="M22" i="5"/>
  <c r="M23" i="5"/>
  <c r="M29" i="5"/>
  <c r="M30" i="5"/>
  <c r="M35" i="5"/>
  <c r="M36" i="5"/>
  <c r="M39" i="5"/>
  <c r="M40" i="5"/>
  <c r="M41" i="5"/>
  <c r="M47" i="5"/>
  <c r="M50" i="5"/>
  <c r="M51" i="5"/>
  <c r="M52" i="5"/>
  <c r="M58" i="5"/>
  <c r="M59" i="5"/>
  <c r="M64" i="5"/>
  <c r="M72" i="5"/>
  <c r="M77" i="5"/>
  <c r="M78" i="5"/>
  <c r="M79" i="5"/>
  <c r="M80" i="5"/>
  <c r="M81" i="5"/>
  <c r="M83" i="5"/>
  <c r="M84" i="5"/>
  <c r="M86" i="5"/>
  <c r="M87" i="5"/>
  <c r="M89" i="5"/>
  <c r="M91" i="5"/>
  <c r="M95" i="5"/>
  <c r="M101" i="5"/>
  <c r="M103" i="5"/>
  <c r="M104" i="5"/>
  <c r="M108" i="5"/>
  <c r="M109" i="5"/>
  <c r="M110" i="5"/>
  <c r="M111" i="5"/>
  <c r="M112" i="5"/>
  <c r="M113" i="5"/>
  <c r="M114" i="5"/>
  <c r="L114" i="5"/>
  <c r="L113" i="5"/>
  <c r="L112" i="5"/>
  <c r="L111" i="5"/>
  <c r="L110" i="5"/>
  <c r="L109" i="5"/>
  <c r="L108" i="5"/>
  <c r="L104" i="5"/>
  <c r="L103" i="5"/>
  <c r="L101" i="5"/>
  <c r="L95" i="5"/>
  <c r="L91" i="5"/>
  <c r="L89" i="5"/>
  <c r="L87" i="5"/>
  <c r="L86" i="5"/>
  <c r="L84" i="5"/>
  <c r="L83" i="5"/>
  <c r="L81" i="5"/>
  <c r="L80" i="5"/>
  <c r="L79" i="5"/>
  <c r="L78" i="5"/>
  <c r="L77" i="5"/>
  <c r="L72" i="5"/>
  <c r="L64" i="5"/>
  <c r="L59" i="5"/>
  <c r="L58" i="5"/>
  <c r="L52" i="5"/>
  <c r="L51" i="5"/>
  <c r="L50" i="5"/>
  <c r="L47" i="5"/>
  <c r="L41" i="5"/>
  <c r="L40" i="5"/>
  <c r="L39" i="5"/>
  <c r="L36" i="5"/>
  <c r="L35" i="5"/>
  <c r="L30" i="5"/>
  <c r="L29" i="5"/>
  <c r="L22" i="5"/>
  <c r="L23" i="5"/>
  <c r="L21" i="5"/>
  <c r="L19" i="5"/>
  <c r="L18" i="5"/>
  <c r="L13" i="5"/>
  <c r="L10" i="5"/>
  <c r="L9" i="5"/>
  <c r="H35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I9" i="5"/>
  <c r="I10" i="5"/>
  <c r="I12" i="5"/>
  <c r="I13" i="5"/>
  <c r="I18" i="5"/>
  <c r="I19" i="5"/>
  <c r="I20" i="5"/>
  <c r="I21" i="5"/>
  <c r="I23" i="5"/>
  <c r="I29" i="5"/>
  <c r="I30" i="5"/>
  <c r="I33" i="5"/>
  <c r="I35" i="5"/>
  <c r="I36" i="5"/>
  <c r="I39" i="5"/>
  <c r="I40" i="5"/>
  <c r="I41" i="5"/>
  <c r="I45" i="5"/>
  <c r="I47" i="5"/>
  <c r="I50" i="5"/>
  <c r="I51" i="5"/>
  <c r="I52" i="5"/>
  <c r="I56" i="5"/>
  <c r="I58" i="5"/>
  <c r="I59" i="5"/>
  <c r="I64" i="5"/>
  <c r="I72" i="5"/>
  <c r="I77" i="5"/>
  <c r="I78" i="5"/>
  <c r="I79" i="5"/>
  <c r="I80" i="5"/>
  <c r="I81" i="5"/>
  <c r="I83" i="5"/>
  <c r="I84" i="5"/>
  <c r="I86" i="5"/>
  <c r="I87" i="5"/>
  <c r="I89" i="5"/>
  <c r="I91" i="5"/>
  <c r="I98" i="5"/>
  <c r="I101" i="5"/>
  <c r="I103" i="5"/>
  <c r="I104" i="5"/>
  <c r="I108" i="5"/>
  <c r="I109" i="5"/>
  <c r="I110" i="5"/>
  <c r="I111" i="5"/>
  <c r="I112" i="5"/>
  <c r="I113" i="5"/>
  <c r="I114" i="5"/>
  <c r="H114" i="5"/>
  <c r="H113" i="5"/>
  <c r="H112" i="5"/>
  <c r="H111" i="5"/>
  <c r="H110" i="5"/>
  <c r="H109" i="5"/>
  <c r="H108" i="5"/>
  <c r="H104" i="5"/>
  <c r="H103" i="5"/>
  <c r="H101" i="5"/>
  <c r="H98" i="5"/>
  <c r="H91" i="5"/>
  <c r="H90" i="5"/>
  <c r="H89" i="5"/>
  <c r="H87" i="5"/>
  <c r="H86" i="5"/>
  <c r="H84" i="5"/>
  <c r="H83" i="5"/>
  <c r="H81" i="5"/>
  <c r="H80" i="5"/>
  <c r="H79" i="5"/>
  <c r="H78" i="5"/>
  <c r="H77" i="5"/>
  <c r="H72" i="5"/>
  <c r="H64" i="5"/>
  <c r="H59" i="5"/>
  <c r="H58" i="5"/>
  <c r="H56" i="5"/>
  <c r="H52" i="5"/>
  <c r="H51" i="5"/>
  <c r="H50" i="5"/>
  <c r="H47" i="5"/>
  <c r="H45" i="5"/>
  <c r="H41" i="5"/>
  <c r="H40" i="5"/>
  <c r="H39" i="5"/>
  <c r="H36" i="5"/>
  <c r="H30" i="5"/>
  <c r="H29" i="5"/>
  <c r="H23" i="5"/>
  <c r="H21" i="5"/>
  <c r="H20" i="5"/>
  <c r="H19" i="5"/>
  <c r="H18" i="5"/>
  <c r="H13" i="5"/>
  <c r="H12" i="5"/>
  <c r="H10" i="5"/>
  <c r="H9" i="5"/>
  <c r="C104" i="5" l="1"/>
  <c r="B104" i="5"/>
  <c r="D104" i="5" l="1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E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5" i="5"/>
  <c r="B106" i="5"/>
  <c r="B107" i="5"/>
  <c r="D107" i="5" s="1"/>
  <c r="B108" i="5"/>
  <c r="B109" i="5"/>
  <c r="B110" i="5"/>
  <c r="B111" i="5"/>
  <c r="B112" i="5"/>
  <c r="B113" i="5"/>
  <c r="B114" i="5"/>
  <c r="B115" i="5"/>
  <c r="B116" i="5"/>
  <c r="D44" i="5" l="1"/>
  <c r="D28" i="5"/>
  <c r="D90" i="5"/>
  <c r="D74" i="5"/>
  <c r="D42" i="5"/>
  <c r="D26" i="5"/>
  <c r="D63" i="5"/>
  <c r="D60" i="5"/>
  <c r="D94" i="5"/>
  <c r="D93" i="5"/>
  <c r="D92" i="5"/>
  <c r="D76" i="5"/>
  <c r="D109" i="5"/>
  <c r="D12" i="5"/>
  <c r="D10" i="5"/>
  <c r="D58" i="5"/>
  <c r="D79" i="5"/>
  <c r="D77" i="5"/>
  <c r="D61" i="5"/>
  <c r="D111" i="5"/>
  <c r="D29" i="5"/>
  <c r="D62" i="5"/>
  <c r="D45" i="5"/>
  <c r="D78" i="5"/>
  <c r="D105" i="5"/>
  <c r="D46" i="5"/>
  <c r="D75" i="5"/>
  <c r="D43" i="5"/>
  <c r="D27" i="5"/>
  <c r="D11" i="5"/>
  <c r="D13" i="5"/>
  <c r="D110" i="5"/>
  <c r="D91" i="5"/>
  <c r="D59" i="5"/>
  <c r="D106" i="5"/>
  <c r="D112" i="5"/>
  <c r="D30" i="5"/>
  <c r="D108" i="5"/>
  <c r="D89" i="5"/>
  <c r="D73" i="5"/>
  <c r="D57" i="5"/>
  <c r="D41" i="5"/>
  <c r="D25" i="5"/>
  <c r="D9" i="5"/>
  <c r="E103" i="5"/>
  <c r="D82" i="5"/>
  <c r="D47" i="5"/>
  <c r="D66" i="5"/>
  <c r="D37" i="5"/>
  <c r="D84" i="5"/>
  <c r="D52" i="5"/>
  <c r="D68" i="5"/>
  <c r="D96" i="5"/>
  <c r="D21" i="5"/>
  <c r="D50" i="5"/>
  <c r="D53" i="5"/>
  <c r="D31" i="5"/>
  <c r="D69" i="5"/>
  <c r="D38" i="5"/>
  <c r="D36" i="5"/>
  <c r="D100" i="5"/>
  <c r="D51" i="5"/>
  <c r="D19" i="5"/>
  <c r="D85" i="5"/>
  <c r="D34" i="5"/>
  <c r="D18" i="5"/>
  <c r="D83" i="5"/>
  <c r="D35" i="5"/>
  <c r="D67" i="5"/>
  <c r="D99" i="5"/>
  <c r="D40" i="5"/>
  <c r="D24" i="5"/>
  <c r="D39" i="5"/>
  <c r="D23" i="5"/>
  <c r="D22" i="5"/>
  <c r="D72" i="5"/>
  <c r="D70" i="5"/>
  <c r="D20" i="5"/>
  <c r="D103" i="5"/>
  <c r="D87" i="5"/>
  <c r="D55" i="5"/>
  <c r="D101" i="5"/>
  <c r="D116" i="5"/>
  <c r="D81" i="5"/>
  <c r="D65" i="5"/>
  <c r="D49" i="5"/>
  <c r="D33" i="5"/>
  <c r="D17" i="5"/>
  <c r="D54" i="5"/>
  <c r="D98" i="5"/>
  <c r="D114" i="5"/>
  <c r="D113" i="5"/>
  <c r="D80" i="5"/>
  <c r="D64" i="5"/>
  <c r="D48" i="5"/>
  <c r="D32" i="5"/>
  <c r="D16" i="5"/>
  <c r="D88" i="5"/>
  <c r="D86" i="5"/>
  <c r="D15" i="5"/>
  <c r="D56" i="5"/>
  <c r="D102" i="5"/>
  <c r="D115" i="5"/>
  <c r="D14" i="5"/>
  <c r="D71" i="5"/>
  <c r="D97" i="5"/>
  <c r="D95" i="5"/>
  <c r="E71" i="5"/>
  <c r="E102" i="5"/>
  <c r="E54" i="5"/>
  <c r="E38" i="5"/>
  <c r="E87" i="5"/>
  <c r="E86" i="5"/>
  <c r="E70" i="5"/>
  <c r="E55" i="5"/>
  <c r="E22" i="5"/>
  <c r="E39" i="5"/>
  <c r="E23" i="5"/>
  <c r="E31" i="5"/>
  <c r="E13" i="5"/>
  <c r="E107" i="5"/>
  <c r="E91" i="5"/>
  <c r="E75" i="5"/>
  <c r="E106" i="5"/>
  <c r="E90" i="5"/>
  <c r="E74" i="5"/>
  <c r="E58" i="5"/>
  <c r="E42" i="5"/>
  <c r="E26" i="5"/>
  <c r="E10" i="5"/>
  <c r="E105" i="5"/>
  <c r="E89" i="5"/>
  <c r="E73" i="5"/>
  <c r="E57" i="5"/>
  <c r="E41" i="5"/>
  <c r="E25" i="5"/>
  <c r="E9" i="5"/>
  <c r="E88" i="5"/>
  <c r="E72" i="5"/>
  <c r="E15" i="5"/>
  <c r="E56" i="5"/>
  <c r="E40" i="5"/>
  <c r="E24" i="5"/>
  <c r="E101" i="5"/>
  <c r="E85" i="5"/>
  <c r="E69" i="5"/>
  <c r="E53" i="5"/>
  <c r="E37" i="5"/>
  <c r="E21" i="5"/>
  <c r="E116" i="5"/>
  <c r="E100" i="5"/>
  <c r="E84" i="5"/>
  <c r="E68" i="5"/>
  <c r="E52" i="5"/>
  <c r="E36" i="5"/>
  <c r="E20" i="5"/>
  <c r="E115" i="5"/>
  <c r="E99" i="5"/>
  <c r="E83" i="5"/>
  <c r="E67" i="5"/>
  <c r="E51" i="5"/>
  <c r="E35" i="5"/>
  <c r="E19" i="5"/>
  <c r="E114" i="5"/>
  <c r="E98" i="5"/>
  <c r="E82" i="5"/>
  <c r="E66" i="5"/>
  <c r="E50" i="5"/>
  <c r="E34" i="5"/>
  <c r="E18" i="5"/>
  <c r="E113" i="5"/>
  <c r="E97" i="5"/>
  <c r="E81" i="5"/>
  <c r="E65" i="5"/>
  <c r="E49" i="5"/>
  <c r="E33" i="5"/>
  <c r="E17" i="5"/>
  <c r="E112" i="5"/>
  <c r="E96" i="5"/>
  <c r="E80" i="5"/>
  <c r="E64" i="5"/>
  <c r="E48" i="5"/>
  <c r="E32" i="5"/>
  <c r="E16" i="5"/>
  <c r="E111" i="5"/>
  <c r="E63" i="5"/>
  <c r="E110" i="5"/>
  <c r="E94" i="5"/>
  <c r="E78" i="5"/>
  <c r="E62" i="5"/>
  <c r="E46" i="5"/>
  <c r="E30" i="5"/>
  <c r="E14" i="5"/>
  <c r="E95" i="5"/>
  <c r="E47" i="5"/>
  <c r="E109" i="5"/>
  <c r="E93" i="5"/>
  <c r="E77" i="5"/>
  <c r="E79" i="5"/>
  <c r="E108" i="5"/>
  <c r="E92" i="5"/>
  <c r="E76" i="5"/>
  <c r="E60" i="5"/>
  <c r="E44" i="5"/>
  <c r="E11" i="5"/>
  <c r="E27" i="5"/>
  <c r="E43" i="5"/>
  <c r="E59" i="5"/>
  <c r="E12" i="5"/>
  <c r="E28" i="5"/>
  <c r="E29" i="5"/>
  <c r="E45" i="5"/>
  <c r="E61" i="5"/>
</calcChain>
</file>

<file path=xl/sharedStrings.xml><?xml version="1.0" encoding="utf-8"?>
<sst xmlns="http://schemas.openxmlformats.org/spreadsheetml/2006/main" count="3104" uniqueCount="729">
  <si>
    <t>Владимир</t>
  </si>
  <si>
    <t>г. Александров</t>
  </si>
  <si>
    <t>с/п Андреевское</t>
  </si>
  <si>
    <t>с/п Каринское</t>
  </si>
  <si>
    <t>с/п Краснопламенское</t>
  </si>
  <si>
    <t>с/п Следневское</t>
  </si>
  <si>
    <t>г. Вязники</t>
  </si>
  <si>
    <t>п. Никологоры</t>
  </si>
  <si>
    <t>пос.Мстёра</t>
  </si>
  <si>
    <t>с/п Октябрьское</t>
  </si>
  <si>
    <t>с/п Паустовское</t>
  </si>
  <si>
    <t>с/п Сарыевское</t>
  </si>
  <si>
    <t>с/п Степанцевское</t>
  </si>
  <si>
    <t>г. Гороховец</t>
  </si>
  <si>
    <t>с/п Денисовское</t>
  </si>
  <si>
    <t>с/п Куприяновское</t>
  </si>
  <si>
    <t>с/п Фоминское</t>
  </si>
  <si>
    <t>г. Гусь-Хрустальный</t>
  </si>
  <si>
    <t>г. Курлово</t>
  </si>
  <si>
    <t>с/п Анопино</t>
  </si>
  <si>
    <t>с/п Великодворский</t>
  </si>
  <si>
    <t>с/п Григорьевское</t>
  </si>
  <si>
    <t>с/п Демидовское</t>
  </si>
  <si>
    <t>с/п Добрятино</t>
  </si>
  <si>
    <t>с/п Золотково</t>
  </si>
  <si>
    <t>с/п Иванищи</t>
  </si>
  <si>
    <t>с/п Красное Эхо</t>
  </si>
  <si>
    <t>с/п Мезиновский</t>
  </si>
  <si>
    <t>с/п Уршельское</t>
  </si>
  <si>
    <t>г. Камешково</t>
  </si>
  <si>
    <t>с/п Брызгаловское</t>
  </si>
  <si>
    <t>с/п Вахромеевское</t>
  </si>
  <si>
    <t>с/п Второвское</t>
  </si>
  <si>
    <t>с/п Пенкинское</t>
  </si>
  <si>
    <t>с/п Сергеихинское</t>
  </si>
  <si>
    <t>г. Киржач</t>
  </si>
  <si>
    <t>с/п Горкинское</t>
  </si>
  <si>
    <t>с/п Кипреевское</t>
  </si>
  <si>
    <t>с/п Першинское</t>
  </si>
  <si>
    <t>с/п Филипповское</t>
  </si>
  <si>
    <t>г. Ковров</t>
  </si>
  <si>
    <t>пгт Мелехово</t>
  </si>
  <si>
    <t>с/п Ивановское</t>
  </si>
  <si>
    <t>с/п Клязьминское</t>
  </si>
  <si>
    <t>с/п Малыгинское</t>
  </si>
  <si>
    <t>с/п Новосельское</t>
  </si>
  <si>
    <t>г. Кольчугино</t>
  </si>
  <si>
    <t>с/п Бавленское</t>
  </si>
  <si>
    <t>с/п Есиплевское</t>
  </si>
  <si>
    <t>с/п Ильинское</t>
  </si>
  <si>
    <t>с/п Раздольевское</t>
  </si>
  <si>
    <t>с/п Флорищенское</t>
  </si>
  <si>
    <t>г. Меленки</t>
  </si>
  <si>
    <t>с/п Бутылицкое</t>
  </si>
  <si>
    <t>с/п Даниловское</t>
  </si>
  <si>
    <t>с/п Денятинское</t>
  </si>
  <si>
    <t>с/п Дмитриевогорское</t>
  </si>
  <si>
    <t>с/п Илькинское</t>
  </si>
  <si>
    <t>с/п Ляховское</t>
  </si>
  <si>
    <t>с/п Тургеневское</t>
  </si>
  <si>
    <t>с/п Борисоглебское</t>
  </si>
  <si>
    <t>с/п Ковардицкое</t>
  </si>
  <si>
    <t>округ Муром</t>
  </si>
  <si>
    <t>г. Костерево</t>
  </si>
  <si>
    <t>П. Вольгинский</t>
  </si>
  <si>
    <t>п. Городищи</t>
  </si>
  <si>
    <t>с/п Нагорное</t>
  </si>
  <si>
    <t>с/п Пекшинское</t>
  </si>
  <si>
    <t>с/п Петушинское</t>
  </si>
  <si>
    <t>г. Петушки</t>
  </si>
  <si>
    <t>г. Покров</t>
  </si>
  <si>
    <t>Радужный г.</t>
  </si>
  <si>
    <t>с/п Волосатовское</t>
  </si>
  <si>
    <t>с/п Малышевское</t>
  </si>
  <si>
    <t>с/п Новлянское</t>
  </si>
  <si>
    <t>с/п Чертковское</t>
  </si>
  <si>
    <t>г. Собинка</t>
  </si>
  <si>
    <t>пос. Ставрово</t>
  </si>
  <si>
    <t>с/п Асерховское</t>
  </si>
  <si>
    <t>с/п Березниковского</t>
  </si>
  <si>
    <t>с/п Воршинское</t>
  </si>
  <si>
    <t>с/п Колокшанское</t>
  </si>
  <si>
    <t>с/п Копнинское</t>
  </si>
  <si>
    <t>с/п Куриловское</t>
  </si>
  <si>
    <t>с/п Рождественское</t>
  </si>
  <si>
    <t>с/п Толпуховское</t>
  </si>
  <si>
    <t>с/п Черкутинское</t>
  </si>
  <si>
    <t>г. Судогда</t>
  </si>
  <si>
    <t>с/п Вяткинское</t>
  </si>
  <si>
    <t>с/п Головинское</t>
  </si>
  <si>
    <t>с/п Лавровское</t>
  </si>
  <si>
    <t>с/п Мошокское</t>
  </si>
  <si>
    <t>с/п Муромцевское</t>
  </si>
  <si>
    <t>г. Суздаль</t>
  </si>
  <si>
    <t>с/п Боголюбовское</t>
  </si>
  <si>
    <t>с/п Новоалександровское</t>
  </si>
  <si>
    <t>с/п Павловское</t>
  </si>
  <si>
    <t>с/п Селецкое</t>
  </si>
  <si>
    <t>г. Ю-Польский</t>
  </si>
  <si>
    <t>с/п Красносельское</t>
  </si>
  <si>
    <t>с/п Небыловское</t>
  </si>
  <si>
    <t>с/п Симское</t>
  </si>
  <si>
    <t>г. Балакирево</t>
  </si>
  <si>
    <t>г.Струнино</t>
  </si>
  <si>
    <t>г. Карабаново</t>
  </si>
  <si>
    <t>п. Кр. Горбатка</t>
  </si>
  <si>
    <t>СПРАВКА</t>
  </si>
  <si>
    <t>по начисленным и оплаченным взносам на капитальный ремонт</t>
  </si>
  <si>
    <t>Муниципальное образование</t>
  </si>
  <si>
    <t>Физические лица</t>
  </si>
  <si>
    <t>город Лакинск</t>
  </si>
  <si>
    <t>Начислено</t>
  </si>
  <si>
    <t>Оплачено</t>
  </si>
  <si>
    <t>МО+юридические лица</t>
  </si>
  <si>
    <t>Счет регионального оператора</t>
  </si>
  <si>
    <t>Специальные счета</t>
  </si>
  <si>
    <t>Начислено всего, руб</t>
  </si>
  <si>
    <t>Оплачено всего, руб</t>
  </si>
  <si>
    <t>Задолженность</t>
  </si>
  <si>
    <t>%оплаты</t>
  </si>
  <si>
    <t>ОБОРОТНАЯ ВЕДОМОСТЬ В РАЗРЕЗЕ ДОМОВ</t>
  </si>
  <si>
    <t>Форма №40.16.01</t>
  </si>
  <si>
    <t>Не назначен(14)</t>
  </si>
  <si>
    <t>ООО "ЕРИЦ Владимирской области"</t>
  </si>
  <si>
    <t>по начислениям и фактической оплате коммунальных услуг</t>
  </si>
  <si>
    <t>Страница 1 из 9</t>
  </si>
  <si>
    <t>Поставщик</t>
  </si>
  <si>
    <t>Услуга</t>
  </si>
  <si>
    <t>Капитальный ремонт</t>
  </si>
  <si>
    <t>№</t>
  </si>
  <si>
    <t>Адрес</t>
  </si>
  <si>
    <t>Кол-во</t>
  </si>
  <si>
    <t>Сальдо</t>
  </si>
  <si>
    <t>на</t>
  </si>
  <si>
    <t>без льгот</t>
  </si>
  <si>
    <t>фактически</t>
  </si>
  <si>
    <t>оплачено</t>
  </si>
  <si>
    <t>% оплаты</t>
  </si>
  <si>
    <t>п/п</t>
  </si>
  <si>
    <t>зарегис.</t>
  </si>
  <si>
    <t>01.04.2014</t>
  </si>
  <si>
    <t>дебет</t>
  </si>
  <si>
    <t>кредит</t>
  </si>
  <si>
    <t>100 г. Меленки</t>
  </si>
  <si>
    <t>100 г. Меленки г. Меленки</t>
  </si>
  <si>
    <t>0,00</t>
  </si>
  <si>
    <t>Итого по 100 г. Меленки</t>
  </si>
  <si>
    <t>100 Меленковский р-он</t>
  </si>
  <si>
    <t>100 Меленковский р-он с/п Бутылицкое</t>
  </si>
  <si>
    <t>Итого по 100 Меленковский р-он</t>
  </si>
  <si>
    <t>100 Меленковский р-он с/п Даниловское</t>
  </si>
  <si>
    <t>100 Меленковский р-он с/п Денятинское</t>
  </si>
  <si>
    <t>100 Меленковский р-он с/п Дмитриевогорское</t>
  </si>
  <si>
    <t>100 Меленковский р-он с/п Илькинское</t>
  </si>
  <si>
    <t>100 Меленковский р-он с/п Ляховское</t>
  </si>
  <si>
    <t>100 Меленковский р-он с/п Тургеневское</t>
  </si>
  <si>
    <t>110 Муромский р-он</t>
  </si>
  <si>
    <t>110 Муромский р-он с/п Борисоглебское</t>
  </si>
  <si>
    <t>Итого по 110 Муромский р-он</t>
  </si>
  <si>
    <t>110 Муромский р-он с/п Ковардицкое</t>
  </si>
  <si>
    <t>110 округ Муром</t>
  </si>
  <si>
    <t>110 округ Муром округ Муром</t>
  </si>
  <si>
    <t>93,97</t>
  </si>
  <si>
    <t>Итого по 110 округ Муром</t>
  </si>
  <si>
    <t>120 г. Петушки</t>
  </si>
  <si>
    <t>120 г. Петушки г. Петушки</t>
  </si>
  <si>
    <t>Итого по 120 г. Петушки</t>
  </si>
  <si>
    <t>120 Петушинский р-он</t>
  </si>
  <si>
    <t>120 Петушинский р-он г. Костерево</t>
  </si>
  <si>
    <t>Итого по 120 Петушинский р-он</t>
  </si>
  <si>
    <t>120 Петушинский р-он П. Вольгинский</t>
  </si>
  <si>
    <t>120 Петушинский р-он п. Городищи</t>
  </si>
  <si>
    <t>120 Петушинский р-он с/п Нагорное</t>
  </si>
  <si>
    <t>120 Петушинский р-он с/п Пекшинское</t>
  </si>
  <si>
    <t>120 Петушинский р-он с/п Петушинское</t>
  </si>
  <si>
    <t>127 г. Покров</t>
  </si>
  <si>
    <t>127 г. Покров г. Покров</t>
  </si>
  <si>
    <t>Итого по 127 г. Покров</t>
  </si>
  <si>
    <t>130 Селивановский р-он , п. Кр. Горбатка</t>
  </si>
  <si>
    <t>130 Селивановский р-он , п. Кр. Горбатка п. Кр. Горбатка</t>
  </si>
  <si>
    <t>Итого по 130 Селивановский р-он , п. Кр. Горбатка</t>
  </si>
  <si>
    <t>130 Селивановский р-он</t>
  </si>
  <si>
    <t>130 Селивановский р-он с/п Волосатовское</t>
  </si>
  <si>
    <t>Итого по 130 Селивановский р-он</t>
  </si>
  <si>
    <t>130 Селивановский р-он с/п Малышевское</t>
  </si>
  <si>
    <t>130 Селивановский р-он с/п Новлянское</t>
  </si>
  <si>
    <t>130 Селивановский р-он с/п Чертковское</t>
  </si>
  <si>
    <t>140 г. Собинка</t>
  </si>
  <si>
    <t>140 г. Собинка г. Собинка</t>
  </si>
  <si>
    <t>Итого по 140 г. Собинка</t>
  </si>
  <si>
    <t>140 Собинский р-н г. Лакинск</t>
  </si>
  <si>
    <t>140 Собинский р-н г. Лакинск Собинский р-н г. Лакинск</t>
  </si>
  <si>
    <t>Итого по 140 Собинский р-н г. Лакинск</t>
  </si>
  <si>
    <t>140 Собинский р-он</t>
  </si>
  <si>
    <t>140 Собинский р-он пос. Ставрово</t>
  </si>
  <si>
    <t>Итого по 140 Собинский р-он</t>
  </si>
  <si>
    <t>140 Собинский р-он с/п Асерховское</t>
  </si>
  <si>
    <t>140 Собинский р-он с/п Березниковского</t>
  </si>
  <si>
    <t>140 Собинский р-он с/п Воршинское</t>
  </si>
  <si>
    <t>140 Собинский р-он с/п Колокшанское</t>
  </si>
  <si>
    <t>140 Собинский р-он с/п Копнинское</t>
  </si>
  <si>
    <t>140 Собинский р-он с/п Куриловское</t>
  </si>
  <si>
    <t>140 Собинский р-он с/п Рождественское</t>
  </si>
  <si>
    <t>239,20</t>
  </si>
  <si>
    <t>140 Собинский р-он с/п Толпуховское</t>
  </si>
  <si>
    <t>140 Собинский р-он с/п Черкутинское</t>
  </si>
  <si>
    <t>160 г. Судогда</t>
  </si>
  <si>
    <t>160 г. Судогда г. Судогда</t>
  </si>
  <si>
    <t>Итого по 160 г. Судогда</t>
  </si>
  <si>
    <t>160 Судогодский р-он</t>
  </si>
  <si>
    <t>160 Судогодский р-он  с/п Вяткинское</t>
  </si>
  <si>
    <t/>
  </si>
  <si>
    <t>Итого по 160 Судогодский р-он</t>
  </si>
  <si>
    <t>160 Судогодский р-он с/п Андреевское</t>
  </si>
  <si>
    <t>160 Судогодский р-он с/п Вяткинское</t>
  </si>
  <si>
    <t>160 Судогодский р-он с/п Головинское</t>
  </si>
  <si>
    <t>160 Судогодский р-он с/п Лавровское</t>
  </si>
  <si>
    <t>160 Судогодский р-он с/п Мошокское</t>
  </si>
  <si>
    <t>91,13</t>
  </si>
  <si>
    <t>160 Судогодский р-он с/п Муромцевское</t>
  </si>
  <si>
    <t>170 г. Суздаль</t>
  </si>
  <si>
    <t>170 г. Суздаль г. Суздаль</t>
  </si>
  <si>
    <t>Итого по 170 г. Суздаль</t>
  </si>
  <si>
    <t>170 Суздальский р-он</t>
  </si>
  <si>
    <t>170 Суздальский р-он с/п Боголюбовское</t>
  </si>
  <si>
    <t>Итого по 170 Суздальский р-он</t>
  </si>
  <si>
    <t>170 Суздальский р-он с/п Новоалександровское</t>
  </si>
  <si>
    <t>170 Суздальский р-он с/п Павловское</t>
  </si>
  <si>
    <t>170 Суздальский р-он с/п Селецкое</t>
  </si>
  <si>
    <t>180 г. Ю-Польский</t>
  </si>
  <si>
    <t>180 г. Ю-Польский г. Ю-Польский</t>
  </si>
  <si>
    <t>Итого по 180 г. Ю-Польский</t>
  </si>
  <si>
    <t>180 Ю-Польский р-он</t>
  </si>
  <si>
    <t>180 Ю-Польский р-он с/п Красносельское</t>
  </si>
  <si>
    <t>Итого по 180 Ю-Польский р-он</t>
  </si>
  <si>
    <t>180 Ю-Польский р-он с/п Небыловское</t>
  </si>
  <si>
    <t>180 Ю-Польский р-он с/п Симское</t>
  </si>
  <si>
    <t>190 Радужный г.</t>
  </si>
  <si>
    <t>190 Радужный г. Радужный г.</t>
  </si>
  <si>
    <t>Итого по 190 Радужный г.</t>
  </si>
  <si>
    <t>200 Александровский р-н г. Балакирево</t>
  </si>
  <si>
    <t>200 Александровский р-н г. Балакирево г. Балакирево</t>
  </si>
  <si>
    <t>Итого по 200 Александровский р-н г. Балакирево</t>
  </si>
  <si>
    <t>200 Александровский р-н г.Струнино</t>
  </si>
  <si>
    <t>200 Александровский р-н г.Струнино г. Струнино</t>
  </si>
  <si>
    <t>Итого по 200 Александровский р-н г.Струнино</t>
  </si>
  <si>
    <t>200 Александровский р-н. г. Карабаново</t>
  </si>
  <si>
    <t>200 Александровский р-н. г. Карабаново г. Карабаново</t>
  </si>
  <si>
    <t>Итого по 200 Александровский р-н. г. Карабаново</t>
  </si>
  <si>
    <t>200 Александровский р-н</t>
  </si>
  <si>
    <t>200 Александровский р-н с/п Андреевское</t>
  </si>
  <si>
    <t>Итого по 200 Александровский р-н</t>
  </si>
  <si>
    <t>200 Александровский р-н с/п Каринское</t>
  </si>
  <si>
    <t>200 Александровский р-н с/п Краснопламенское</t>
  </si>
  <si>
    <t>200 Александровский р-н с/п Следневское</t>
  </si>
  <si>
    <t>200 г. Александров</t>
  </si>
  <si>
    <t>200 г. Александров г. Александров</t>
  </si>
  <si>
    <t>Итого по 200 г. Александров</t>
  </si>
  <si>
    <t>300 Вязниковский р-он</t>
  </si>
  <si>
    <t>300 Вязниковский р-он г.Вязники</t>
  </si>
  <si>
    <t>Итого по 300 Вязниковский р-он</t>
  </si>
  <si>
    <t>300 Вязниковский р-он п. Никологоры</t>
  </si>
  <si>
    <t>300 Вязниковский р-он пос.Мстёра</t>
  </si>
  <si>
    <t>-241,15</t>
  </si>
  <si>
    <t>300 Вязниковский р-он пос.Никологоры</t>
  </si>
  <si>
    <t>300 Вязниковский р-он с/п Октябрьское</t>
  </si>
  <si>
    <t>300 Вязниковский р-он с/п Паустовское</t>
  </si>
  <si>
    <t>300 Вязниковский р-он с/п Сарыевское</t>
  </si>
  <si>
    <t>300 Вязниковский р-он с/п Степанцевское</t>
  </si>
  <si>
    <t>300 г. Вязники</t>
  </si>
  <si>
    <t>300 г. Вязники г. Вязники</t>
  </si>
  <si>
    <t>Итого по 300 г. Вязники</t>
  </si>
  <si>
    <t>330 Владимир</t>
  </si>
  <si>
    <t>330 Владимир г.Владимир</t>
  </si>
  <si>
    <t>Итого по 330 Владимир</t>
  </si>
  <si>
    <t>400 г. Гороховец</t>
  </si>
  <si>
    <t>400 г. Гороховец г. Гороховец</t>
  </si>
  <si>
    <t>Итого по 400 г. Гороховец</t>
  </si>
  <si>
    <t>400 Гороховецкий р-н</t>
  </si>
  <si>
    <t>400 Гороховецкий р-н с/п Денисовское</t>
  </si>
  <si>
    <t>Итого по 400 Гороховецкий р-н</t>
  </si>
  <si>
    <t>400 Гороховецкий р-н с/п Куприяновское</t>
  </si>
  <si>
    <t>400 Гороховецкий р-н с/п Фоминское</t>
  </si>
  <si>
    <t>500 г. Гусь-Хрустальный</t>
  </si>
  <si>
    <t>500 г. Гусь-Хрустальный г. Гусь-Хрустальный</t>
  </si>
  <si>
    <t>-202,80</t>
  </si>
  <si>
    <t>Итого по 500 г. Гусь-Хрустальный</t>
  </si>
  <si>
    <t>500 Гусь-Хрустальный р-н</t>
  </si>
  <si>
    <t>500 Гусь-Хрустальный р-н г. Курлово</t>
  </si>
  <si>
    <t>Итого по 500 Гусь-Хрустальный р-н</t>
  </si>
  <si>
    <t>500 Гусь-Хрустальный р-н с/п Анопино</t>
  </si>
  <si>
    <t>500 Гусь-Хрустальный р-н с/п Великодворский</t>
  </si>
  <si>
    <t>500 Гусь-Хрустальный р-н с/п Григорьевское</t>
  </si>
  <si>
    <t>500 Гусь-Хрустальный р-н с/п Демидовское</t>
  </si>
  <si>
    <t>500 Гусь-Хрустальный р-н с/п Добрятино</t>
  </si>
  <si>
    <t>500 Гусь-Хрустальный р-н с/п Золотково</t>
  </si>
  <si>
    <t>500 Гусь-Хрустальный р-н с/п Иванищи</t>
  </si>
  <si>
    <t>500 Гусь-Хрустальный р-н с/п Красное Эхо</t>
  </si>
  <si>
    <t>500 Гусь-Хрустальный р-н с/п Мезиновский</t>
  </si>
  <si>
    <t>500 Гусь-Хрустальный р-н с/п Уршельское</t>
  </si>
  <si>
    <t>600 г. Камешково</t>
  </si>
  <si>
    <t>600 г. Камешково г. Камешково</t>
  </si>
  <si>
    <t>Итого по 600 г. Камешково</t>
  </si>
  <si>
    <t>600 Камешковский р-он</t>
  </si>
  <si>
    <t>600 Камешковский р-он с/п Брызгаловское</t>
  </si>
  <si>
    <t>Итого по 600 Камешковский р-он</t>
  </si>
  <si>
    <t>600 Камешковский р-он с/п Вахромеевское</t>
  </si>
  <si>
    <t>600 Камешковский р-он с/п Второвское</t>
  </si>
  <si>
    <t>600 Камешковский р-он с/п Пенкинское</t>
  </si>
  <si>
    <t>354,90</t>
  </si>
  <si>
    <t>600 Камешковский р-он с/п Сергеихинское</t>
  </si>
  <si>
    <t>700 г. Киржач</t>
  </si>
  <si>
    <t>700 г. Киржач г. Киржач</t>
  </si>
  <si>
    <t>Итого по 700 г. Киржач</t>
  </si>
  <si>
    <t>700 Киржачский р-он</t>
  </si>
  <si>
    <t>700 Киржачский р-он с/п Горкинское</t>
  </si>
  <si>
    <t>Итого по 700 Киржачский р-он</t>
  </si>
  <si>
    <t>700 Киржачский р-он с/п Кипреевское</t>
  </si>
  <si>
    <t>700 Киржачский р-он с/п Першинское</t>
  </si>
  <si>
    <t>700 Киржачский р-он с/п Филипповское</t>
  </si>
  <si>
    <t>800 г. Ковров</t>
  </si>
  <si>
    <t>800 г. Ковров г. Ковров</t>
  </si>
  <si>
    <t>Итого по 800 г. Ковров</t>
  </si>
  <si>
    <t>800 Ковровский р-он</t>
  </si>
  <si>
    <t>800 Ковровский р-он пгт Мелехово</t>
  </si>
  <si>
    <t>Итого по 800 Ковровский р-он</t>
  </si>
  <si>
    <t>800 Ковровский р-он с/п Ивановское</t>
  </si>
  <si>
    <t>800 Ковровский р-он с/п Клязьминское</t>
  </si>
  <si>
    <t>800 Ковровский р-он с/п Малыгинское</t>
  </si>
  <si>
    <t>800 Ковровский р-он с/п Новосельское</t>
  </si>
  <si>
    <t>900 г. Кольчугино</t>
  </si>
  <si>
    <t>900 г. Кольчугино г. Кольчугино</t>
  </si>
  <si>
    <t>Итого по 900 г. Кольчугино</t>
  </si>
  <si>
    <t>900 Кольчугинский р-он</t>
  </si>
  <si>
    <t>900 Кольчугинский р-он с/п Бавленское</t>
  </si>
  <si>
    <t>Итого по 900 Кольчугинский р-он</t>
  </si>
  <si>
    <t>900 Кольчугинский р-он с/п Есиплевское</t>
  </si>
  <si>
    <t>900 Кольчугинский р-он с/п Ильинское</t>
  </si>
  <si>
    <t>900 Кольчугинский р-он с/п Раздольевское</t>
  </si>
  <si>
    <t>900 Кольчугинский р-он с/п Флорищенское</t>
  </si>
  <si>
    <t>Итого за период:</t>
  </si>
  <si>
    <t xml:space="preserve"> ООО "ЕРИЦ Владимирской области" _______________</t>
  </si>
  <si>
    <t>Страница 1 из 5</t>
  </si>
  <si>
    <t>Капитальный ремонт(спец.счет)</t>
  </si>
  <si>
    <t>ФОНД КАПИТАЛЬНОГО РЕМОНТА ВО</t>
  </si>
  <si>
    <t>98,98</t>
  </si>
  <si>
    <t>97,56</t>
  </si>
  <si>
    <t>98,67</t>
  </si>
  <si>
    <t>99,01</t>
  </si>
  <si>
    <t xml:space="preserve"> Вязниковский р-он</t>
  </si>
  <si>
    <t>Итого по</t>
  </si>
  <si>
    <t xml:space="preserve"> пос. Добрятино</t>
  </si>
  <si>
    <t xml:space="preserve"> Судогодский р-он</t>
  </si>
  <si>
    <t xml:space="preserve"> ФОНД КАПИТАЛЬНОГО РЕМОНТА ВО _______________</t>
  </si>
  <si>
    <t>Страница 1 из 4</t>
  </si>
  <si>
    <t>Капитальный ремонт (специальный счет)</t>
  </si>
  <si>
    <t>100,00</t>
  </si>
  <si>
    <t>99,48</t>
  </si>
  <si>
    <t>103,57</t>
  </si>
  <si>
    <t>211,90</t>
  </si>
  <si>
    <t>98,95</t>
  </si>
  <si>
    <t>93,63</t>
  </si>
  <si>
    <t>96,88</t>
  </si>
  <si>
    <t>95,06</t>
  </si>
  <si>
    <t>93,13</t>
  </si>
  <si>
    <t>91,72</t>
  </si>
  <si>
    <t>92,25</t>
  </si>
  <si>
    <t>88,39</t>
  </si>
  <si>
    <t>85,06</t>
  </si>
  <si>
    <t>91,92</t>
  </si>
  <si>
    <t>96,03</t>
  </si>
  <si>
    <t>0,80</t>
  </si>
  <si>
    <t>95,86</t>
  </si>
  <si>
    <t>94,62</t>
  </si>
  <si>
    <t>30,33</t>
  </si>
  <si>
    <t>92,52</t>
  </si>
  <si>
    <t>94,85</t>
  </si>
  <si>
    <t>94,70</t>
  </si>
  <si>
    <t>99,39</t>
  </si>
  <si>
    <t>96,20</t>
  </si>
  <si>
    <t>98,85</t>
  </si>
  <si>
    <t>94,07</t>
  </si>
  <si>
    <t>391,36</t>
  </si>
  <si>
    <t>98,31</t>
  </si>
  <si>
    <t>98,02</t>
  </si>
  <si>
    <t>99,07</t>
  </si>
  <si>
    <t>95,11</t>
  </si>
  <si>
    <t>99,15</t>
  </si>
  <si>
    <t>99,09</t>
  </si>
  <si>
    <t>98,83</t>
  </si>
  <si>
    <t>99,68</t>
  </si>
  <si>
    <t>96,22</t>
  </si>
  <si>
    <t>95,44</t>
  </si>
  <si>
    <t>99,32</t>
  </si>
  <si>
    <t>99,34</t>
  </si>
  <si>
    <t>100,38</t>
  </si>
  <si>
    <t>01.04.2014-30.11.2021</t>
  </si>
  <si>
    <t>с 01.04.2014 по 31.10.2023</t>
  </si>
  <si>
    <t>11.11.2023</t>
  </si>
  <si>
    <t>11.Фонд капитального ремонта ВО</t>
  </si>
  <si>
    <t>на 31.10.2023</t>
  </si>
  <si>
    <t>96,56</t>
  </si>
  <si>
    <t>92,43</t>
  </si>
  <si>
    <t>62,06</t>
  </si>
  <si>
    <t>90,01</t>
  </si>
  <si>
    <t>99,36</t>
  </si>
  <si>
    <t>99,10</t>
  </si>
  <si>
    <t>98,01</t>
  </si>
  <si>
    <t>96,41</t>
  </si>
  <si>
    <t>71,67</t>
  </si>
  <si>
    <t>92,85</t>
  </si>
  <si>
    <t>95,21</t>
  </si>
  <si>
    <t>92,65</t>
  </si>
  <si>
    <t>91,11</t>
  </si>
  <si>
    <t>85,32</t>
  </si>
  <si>
    <t>82,39</t>
  </si>
  <si>
    <t>87,78</t>
  </si>
  <si>
    <t>92,47</t>
  </si>
  <si>
    <t>938,50</t>
  </si>
  <si>
    <t>91,02</t>
  </si>
  <si>
    <t>96,66</t>
  </si>
  <si>
    <t>83,41</t>
  </si>
  <si>
    <t>792,39</t>
  </si>
  <si>
    <t>90,72</t>
  </si>
  <si>
    <t>82,87</t>
  </si>
  <si>
    <t>94,13</t>
  </si>
  <si>
    <t>93,52</t>
  </si>
  <si>
    <t>95,37</t>
  </si>
  <si>
    <t>90,60</t>
  </si>
  <si>
    <t>83,61</t>
  </si>
  <si>
    <t>94,58</t>
  </si>
  <si>
    <t>93,12</t>
  </si>
  <si>
    <t>563,66</t>
  </si>
  <si>
    <t>93,37</t>
  </si>
  <si>
    <t>144,89</t>
  </si>
  <si>
    <t>79,65</t>
  </si>
  <si>
    <t>89,34</t>
  </si>
  <si>
    <t>94,18</t>
  </si>
  <si>
    <t>93,66</t>
  </si>
  <si>
    <t>94,80</t>
  </si>
  <si>
    <t>88,95</t>
  </si>
  <si>
    <t>94,71</t>
  </si>
  <si>
    <t>251,28</t>
  </si>
  <si>
    <t>93,02</t>
  </si>
  <si>
    <t>165,85</t>
  </si>
  <si>
    <t>96,00</t>
  </si>
  <si>
    <t>96,96</t>
  </si>
  <si>
    <t>91,77</t>
  </si>
  <si>
    <t>96,06</t>
  </si>
  <si>
    <t>95,00</t>
  </si>
  <si>
    <t>88,20</t>
  </si>
  <si>
    <t>93,05</t>
  </si>
  <si>
    <t>93,17</t>
  </si>
  <si>
    <t>97,02</t>
  </si>
  <si>
    <t>92,40</t>
  </si>
  <si>
    <t>87,03</t>
  </si>
  <si>
    <t>86,63</t>
  </si>
  <si>
    <t>88,63</t>
  </si>
  <si>
    <t>65,06</t>
  </si>
  <si>
    <t>71,65</t>
  </si>
  <si>
    <t>89,57</t>
  </si>
  <si>
    <t>76,98</t>
  </si>
  <si>
    <t>90,46</t>
  </si>
  <si>
    <t>68,05</t>
  </si>
  <si>
    <t>74,77</t>
  </si>
  <si>
    <t>75,74</t>
  </si>
  <si>
    <t>42,34</t>
  </si>
  <si>
    <t>82,76</t>
  </si>
  <si>
    <t>83,78</t>
  </si>
  <si>
    <t>95,83</t>
  </si>
  <si>
    <t>92,31</t>
  </si>
  <si>
    <t>82,80</t>
  </si>
  <si>
    <t>65,08</t>
  </si>
  <si>
    <t>69,59</t>
  </si>
  <si>
    <t>92,62</t>
  </si>
  <si>
    <t>87,87</t>
  </si>
  <si>
    <t>82,84</t>
  </si>
  <si>
    <t>95,54</t>
  </si>
  <si>
    <t>83,29</t>
  </si>
  <si>
    <t>94,90</t>
  </si>
  <si>
    <t>92,03</t>
  </si>
  <si>
    <t>92,81</t>
  </si>
  <si>
    <t>81,34</t>
  </si>
  <si>
    <t>90,37</t>
  </si>
  <si>
    <t>80,57</t>
  </si>
  <si>
    <t>89,21</t>
  </si>
  <si>
    <t>92,74</t>
  </si>
  <si>
    <t>92,32</t>
  </si>
  <si>
    <t>87,24</t>
  </si>
  <si>
    <t>86,85</t>
  </si>
  <si>
    <t>90,07</t>
  </si>
  <si>
    <t>71,37</t>
  </si>
  <si>
    <t>77,70</t>
  </si>
  <si>
    <t>94,24</t>
  </si>
  <si>
    <t>80,43</t>
  </si>
  <si>
    <t>93,20</t>
  </si>
  <si>
    <t>97,36</t>
  </si>
  <si>
    <t>91,57</t>
  </si>
  <si>
    <t>93,31</t>
  </si>
  <si>
    <t>95,03</t>
  </si>
  <si>
    <t>93,74</t>
  </si>
  <si>
    <t>85,45</t>
  </si>
  <si>
    <t>80,50</t>
  </si>
  <si>
    <t>683,63</t>
  </si>
  <si>
    <t>90,38</t>
  </si>
  <si>
    <t>90,02</t>
  </si>
  <si>
    <t xml:space="preserve"> Киржачский р-он</t>
  </si>
  <si>
    <t>16,19</t>
  </si>
  <si>
    <t xml:space="preserve"> Петушинский р-он</t>
  </si>
  <si>
    <t>92,96</t>
  </si>
  <si>
    <t>13.11.2023</t>
  </si>
  <si>
    <t>95,99</t>
  </si>
  <si>
    <t>96,44</t>
  </si>
  <si>
    <t>91,60</t>
  </si>
  <si>
    <t>88,36</t>
  </si>
  <si>
    <t>800,80</t>
  </si>
  <si>
    <t>91,15</t>
  </si>
  <si>
    <t>0,17</t>
  </si>
  <si>
    <t>92,55</t>
  </si>
  <si>
    <t>96,04</t>
  </si>
  <si>
    <t>92,24</t>
  </si>
  <si>
    <t>99,27</t>
  </si>
  <si>
    <t>85,25</t>
  </si>
  <si>
    <t>84,90</t>
  </si>
  <si>
    <t>97,63</t>
  </si>
  <si>
    <t>374,56</t>
  </si>
  <si>
    <t>97,47</t>
  </si>
  <si>
    <t>96,40</t>
  </si>
  <si>
    <t>70,69</t>
  </si>
  <si>
    <t>98,93</t>
  </si>
  <si>
    <t>89,73</t>
  </si>
  <si>
    <t>95,26</t>
  </si>
  <si>
    <t>108,64</t>
  </si>
  <si>
    <t>94,54</t>
  </si>
  <si>
    <t>96,31</t>
  </si>
  <si>
    <t>90,66</t>
  </si>
  <si>
    <t>86,08</t>
  </si>
  <si>
    <t>94,41</t>
  </si>
  <si>
    <t>58,32</t>
  </si>
  <si>
    <t>91,97</t>
  </si>
  <si>
    <t>86,40</t>
  </si>
  <si>
    <t>87,41</t>
  </si>
  <si>
    <t>95,58</t>
  </si>
  <si>
    <t>95,30</t>
  </si>
  <si>
    <t>90,27</t>
  </si>
  <si>
    <t>399,93</t>
  </si>
  <si>
    <t>316,36</t>
  </si>
  <si>
    <t>239,17</t>
  </si>
  <si>
    <t>93,38</t>
  </si>
  <si>
    <t>91,12</t>
  </si>
  <si>
    <t>418,25</t>
  </si>
  <si>
    <t>96,58</t>
  </si>
  <si>
    <t>92,12</t>
  </si>
  <si>
    <t>642,76</t>
  </si>
  <si>
    <t>94,94</t>
  </si>
  <si>
    <t>695,06</t>
  </si>
  <si>
    <t>86,62</t>
  </si>
  <si>
    <t>95,69</t>
  </si>
  <si>
    <t>95,74</t>
  </si>
  <si>
    <t>95,04</t>
  </si>
  <si>
    <t>229,50</t>
  </si>
  <si>
    <t>95,28</t>
  </si>
  <si>
    <t>98,75</t>
  </si>
  <si>
    <t>33,00</t>
  </si>
  <si>
    <t>98,86</t>
  </si>
  <si>
    <t>97,67</t>
  </si>
  <si>
    <t>98,70</t>
  </si>
  <si>
    <t>493,92</t>
  </si>
  <si>
    <t>99,13</t>
  </si>
  <si>
    <t>99,28</t>
  </si>
  <si>
    <t>363,94</t>
  </si>
  <si>
    <t>96,69</t>
  </si>
  <si>
    <t>101,67</t>
  </si>
  <si>
    <t>48,02</t>
  </si>
  <si>
    <t>100,68</t>
  </si>
  <si>
    <t>98,44</t>
  </si>
  <si>
    <t>40,99</t>
  </si>
  <si>
    <t>90,04</t>
  </si>
  <si>
    <t>110,77</t>
  </si>
  <si>
    <t>99,19</t>
  </si>
  <si>
    <t>99,40</t>
  </si>
  <si>
    <t>97,76</t>
  </si>
  <si>
    <t>95,85</t>
  </si>
  <si>
    <t>842,52</t>
  </si>
  <si>
    <t>99,80</t>
  </si>
  <si>
    <t>-23,78</t>
  </si>
  <si>
    <t>97,82</t>
  </si>
  <si>
    <t>99,16</t>
  </si>
  <si>
    <t>100,46</t>
  </si>
  <si>
    <t>801,72</t>
  </si>
  <si>
    <t>96,76</t>
  </si>
  <si>
    <t>149,05</t>
  </si>
  <si>
    <t>94,33</t>
  </si>
  <si>
    <t>99,54</t>
  </si>
  <si>
    <t>98,56</t>
  </si>
  <si>
    <t>96,86</t>
  </si>
  <si>
    <t>91,32</t>
  </si>
  <si>
    <t>91,47</t>
  </si>
  <si>
    <t>81,64</t>
  </si>
  <si>
    <t>110,07</t>
  </si>
  <si>
    <t>117,99</t>
  </si>
  <si>
    <t>119,25</t>
  </si>
  <si>
    <t>119,88</t>
  </si>
  <si>
    <t>98,91</t>
  </si>
  <si>
    <t>96,46</t>
  </si>
  <si>
    <t>95,51</t>
  </si>
  <si>
    <t>99,43</t>
  </si>
  <si>
    <t>673,92</t>
  </si>
  <si>
    <t>98,55</t>
  </si>
  <si>
    <t>95,13</t>
  </si>
  <si>
    <t>96,09</t>
  </si>
  <si>
    <t>98,41</t>
  </si>
  <si>
    <t>96,07</t>
  </si>
  <si>
    <t>422,39</t>
  </si>
  <si>
    <t>97,86</t>
  </si>
  <si>
    <t>680,97</t>
  </si>
  <si>
    <t>98,73</t>
  </si>
  <si>
    <t>593,52</t>
  </si>
  <si>
    <t>97,20</t>
  </si>
  <si>
    <t>97,24</t>
  </si>
  <si>
    <t>102,50</t>
  </si>
  <si>
    <t>873,47</t>
  </si>
  <si>
    <t>99,14</t>
  </si>
  <si>
    <t>25,84</t>
  </si>
  <si>
    <t>306,08</t>
  </si>
  <si>
    <t>100,18</t>
  </si>
  <si>
    <t>92,41</t>
  </si>
  <si>
    <t>99,35</t>
  </si>
  <si>
    <t>285,60</t>
  </si>
  <si>
    <t>96,64</t>
  </si>
  <si>
    <t>96,17</t>
  </si>
  <si>
    <t>98,48</t>
  </si>
  <si>
    <t>765,30</t>
  </si>
  <si>
    <t>98,51</t>
  </si>
  <si>
    <t>76,14</t>
  </si>
  <si>
    <t>97,88</t>
  </si>
  <si>
    <t>96,98</t>
  </si>
  <si>
    <t>112,47</t>
  </si>
  <si>
    <t>9,51</t>
  </si>
  <si>
    <t>434,20</t>
  </si>
  <si>
    <t>84,60</t>
  </si>
  <si>
    <t>95,34</t>
  </si>
  <si>
    <t>78,67</t>
  </si>
  <si>
    <t>98,92</t>
  </si>
  <si>
    <t>95,89</t>
  </si>
  <si>
    <t>95,77</t>
  </si>
  <si>
    <t>99,97</t>
  </si>
  <si>
    <t>103,45</t>
  </si>
  <si>
    <t xml:space="preserve"> Александровский р-н</t>
  </si>
  <si>
    <t>27,10</t>
  </si>
  <si>
    <t xml:space="preserve"> с/п Андреевское</t>
  </si>
  <si>
    <t>100,81</t>
  </si>
  <si>
    <t xml:space="preserve"> с/п Каринское</t>
  </si>
  <si>
    <t>60,99</t>
  </si>
  <si>
    <t xml:space="preserve"> с/п Краснопламенское</t>
  </si>
  <si>
    <t>87,72</t>
  </si>
  <si>
    <t xml:space="preserve"> с/п Следневское</t>
  </si>
  <si>
    <t>110,51</t>
  </si>
  <si>
    <t>93,96</t>
  </si>
  <si>
    <t>14.11.2023</t>
  </si>
  <si>
    <t>173,07</t>
  </si>
  <si>
    <t>95,68</t>
  </si>
  <si>
    <t>106,93</t>
  </si>
  <si>
    <t>97,75</t>
  </si>
  <si>
    <t>354,64</t>
  </si>
  <si>
    <t>87,26</t>
  </si>
  <si>
    <t>98,26</t>
  </si>
  <si>
    <t>99,00</t>
  </si>
  <si>
    <t>162,84</t>
  </si>
  <si>
    <t>96,90</t>
  </si>
  <si>
    <t>495,11</t>
  </si>
  <si>
    <t>100,61</t>
  </si>
  <si>
    <t>375,26</t>
  </si>
  <si>
    <t>101,17</t>
  </si>
  <si>
    <t>103,51</t>
  </si>
  <si>
    <t>55,25</t>
  </si>
  <si>
    <t>468,88</t>
  </si>
  <si>
    <t>106,60</t>
  </si>
  <si>
    <t>90,36</t>
  </si>
  <si>
    <t>108,06</t>
  </si>
  <si>
    <t>128,88</t>
  </si>
  <si>
    <t>125,44</t>
  </si>
  <si>
    <t>30,70</t>
  </si>
  <si>
    <t>79,52</t>
  </si>
  <si>
    <t>86,13</t>
  </si>
  <si>
    <t>94,37</t>
  </si>
  <si>
    <t>822,48</t>
  </si>
  <si>
    <t>88,18</t>
  </si>
  <si>
    <t>150,82</t>
  </si>
  <si>
    <t>89,63</t>
  </si>
  <si>
    <t>94,88</t>
  </si>
  <si>
    <t>92,23</t>
  </si>
  <si>
    <t>98,15</t>
  </si>
  <si>
    <t>99,58</t>
  </si>
  <si>
    <t>93,22</t>
  </si>
  <si>
    <t>96,12</t>
  </si>
  <si>
    <t>96,59</t>
  </si>
  <si>
    <t>101,28</t>
  </si>
  <si>
    <t>92,33</t>
  </si>
  <si>
    <t>110,24</t>
  </si>
  <si>
    <t>96,45</t>
  </si>
  <si>
    <t>280,56</t>
  </si>
  <si>
    <t>100,96</t>
  </si>
  <si>
    <t>96,11</t>
  </si>
  <si>
    <t>85,51</t>
  </si>
  <si>
    <t>282,24</t>
  </si>
  <si>
    <t>01.01.2024-31.12.2024</t>
  </si>
  <si>
    <t>01.04.2014-31.12.2024</t>
  </si>
  <si>
    <t>город Владимир</t>
  </si>
  <si>
    <t>город Гусь-Хрустальный</t>
  </si>
  <si>
    <t>город Ковров</t>
  </si>
  <si>
    <t>ЗАТО город Радужный</t>
  </si>
  <si>
    <t>Александровский район</t>
  </si>
  <si>
    <t>Вязниковский район</t>
  </si>
  <si>
    <t>Гороховецкий район</t>
  </si>
  <si>
    <t>Гусь-Хрустальный район</t>
  </si>
  <si>
    <t>Камешковский район</t>
  </si>
  <si>
    <t>Киржачский район</t>
  </si>
  <si>
    <t>Ковровский район</t>
  </si>
  <si>
    <t>Кольчугинский район</t>
  </si>
  <si>
    <t>Меленковский район</t>
  </si>
  <si>
    <t>Муромский район</t>
  </si>
  <si>
    <t>Петушинский район</t>
  </si>
  <si>
    <t>Селивановский район</t>
  </si>
  <si>
    <t>Собинский район</t>
  </si>
  <si>
    <t>Судогодский район</t>
  </si>
  <si>
    <t>Суздальский район</t>
  </si>
  <si>
    <t>Юрьев-Польский район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</si>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</sst>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0"/>
      <color rgb="FF000000"/>
      <name val="Arial"/>
      <charset val="1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6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10"/>
      </patternFill>
    </fill>
    <fill>
      <patternFill patternType="solid">
        <fgColor indexed="11"/>
        <bgColor indexed="11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8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0" borderId="0"/>
  </cellStyleXfs>
  <cellXfs count="79">
    <xf numFmtId="0" fontId="0" fillId="0" borderId="0" xfId="0" applyAlignment="1">
      <alignment horizontal="left"/>
    </xf>
    <xf numFmtId="0" fontId="0" fillId="0" borderId="0" xfId="0"/>
    <xf numFmtId="0" fontId="0" fillId="0" borderId="15" xfId="0" applyBorder="1" applyAlignment="1">
      <alignment vertical="top"/>
    </xf>
    <xf numFmtId="0" fontId="4" fillId="2" borderId="7" xfId="0" applyFont="1" applyFill="1" applyBorder="1" applyAlignment="1">
      <alignment horizontal="center" readingOrder="1"/>
    </xf>
    <xf numFmtId="0" fontId="4" fillId="2" borderId="10" xfId="0" applyFont="1" applyFill="1" applyBorder="1" applyAlignment="1">
      <alignment horizontal="center" vertical="top" readingOrder="1"/>
    </xf>
    <xf numFmtId="0" fontId="4" fillId="0" borderId="11" xfId="0" applyFont="1" applyBorder="1" applyAlignment="1">
      <alignment horizontal="left" vertical="top" readingOrder="1"/>
    </xf>
    <xf numFmtId="0" fontId="4" fillId="0" borderId="13" xfId="0" applyFont="1" applyBorder="1" applyAlignment="1">
      <alignment horizontal="left" vertical="top" readingOrder="1"/>
    </xf>
    <xf numFmtId="0" fontId="4" fillId="0" borderId="13" xfId="0" applyFont="1" applyBorder="1" applyAlignment="1">
      <alignment horizontal="center" vertical="center" readingOrder="1"/>
    </xf>
    <xf numFmtId="4" fontId="4" fillId="0" borderId="13" xfId="0" applyNumberFormat="1" applyFont="1" applyBorder="1" applyAlignment="1">
      <alignment horizontal="right" vertical="center" readingOrder="1"/>
    </xf>
    <xf numFmtId="0" fontId="4" fillId="0" borderId="12" xfId="0" applyFont="1" applyBorder="1" applyAlignment="1">
      <alignment horizontal="left" vertical="top" readingOrder="1"/>
    </xf>
    <xf numFmtId="0" fontId="4" fillId="2" borderId="13" xfId="0" applyFont="1" applyFill="1" applyBorder="1" applyAlignment="1">
      <alignment horizontal="center" vertical="center" readingOrder="1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10" fontId="2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10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4" fontId="2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10" fontId="1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top"/>
    </xf>
    <xf numFmtId="16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10" fontId="1" fillId="0" borderId="4" xfId="0" applyNumberFormat="1" applyFont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readingOrder="1"/>
    </xf>
    <xf numFmtId="0" fontId="4" fillId="0" borderId="0" xfId="0" applyFont="1" applyAlignment="1">
      <alignment horizontal="left" vertical="top" readingOrder="1"/>
    </xf>
    <xf numFmtId="0" fontId="4" fillId="0" borderId="0" xfId="0" applyFont="1" applyAlignment="1">
      <alignment horizontal="right" vertical="top" readingOrder="1"/>
    </xf>
    <xf numFmtId="0" fontId="4" fillId="0" borderId="6" xfId="0" applyFont="1" applyBorder="1" applyAlignment="1">
      <alignment horizontal="left" vertical="top" readingOrder="1"/>
    </xf>
    <xf numFmtId="0" fontId="4" fillId="0" borderId="11" xfId="0" applyFont="1" applyBorder="1" applyAlignment="1">
      <alignment horizontal="right" vertical="center" readingOrder="1"/>
    </xf>
    <xf numFmtId="4" fontId="4" fillId="0" borderId="13" xfId="0" applyNumberFormat="1" applyFont="1" applyBorder="1" applyAlignment="1">
      <alignment horizontal="right" vertical="center" readingOrder="1"/>
    </xf>
    <xf numFmtId="0" fontId="4" fillId="0" borderId="13" xfId="0" applyFont="1" applyBorder="1" applyAlignment="1">
      <alignment horizontal="left" vertical="top" readingOrder="1"/>
    </xf>
    <xf numFmtId="0" fontId="4" fillId="3" borderId="11" xfId="0" applyFont="1" applyFill="1" applyBorder="1" applyAlignment="1">
      <alignment horizontal="left" vertical="center" readingOrder="1"/>
    </xf>
    <xf numFmtId="0" fontId="4" fillId="3" borderId="12" xfId="0" applyFont="1" applyFill="1" applyBorder="1" applyAlignment="1">
      <alignment horizontal="left" vertical="top" readingOrder="1"/>
    </xf>
    <xf numFmtId="0" fontId="4" fillId="0" borderId="13" xfId="0" applyFont="1" applyBorder="1" applyAlignment="1">
      <alignment horizontal="left" vertical="center" readingOrder="1"/>
    </xf>
    <xf numFmtId="0" fontId="4" fillId="0" borderId="5" xfId="0" applyFont="1" applyBorder="1" applyAlignment="1">
      <alignment horizontal="left" vertical="top" readingOrder="1"/>
    </xf>
    <xf numFmtId="0" fontId="4" fillId="0" borderId="5" xfId="0" applyFont="1" applyBorder="1" applyAlignment="1">
      <alignment horizontal="center" readingOrder="1"/>
    </xf>
    <xf numFmtId="0" fontId="13" fillId="0" borderId="5" xfId="0" applyFont="1" applyBorder="1" applyAlignment="1">
      <alignment horizontal="right" vertical="top" readingOrder="1"/>
    </xf>
    <xf numFmtId="0" fontId="4" fillId="0" borderId="0" xfId="0" applyFont="1" applyAlignment="1">
      <alignment horizontal="right" vertical="top" wrapText="1" readingOrder="1"/>
    </xf>
    <xf numFmtId="0" fontId="4" fillId="0" borderId="0" xfId="0" applyFont="1" applyAlignment="1">
      <alignment horizontal="center" vertical="top" readingOrder="1"/>
    </xf>
    <xf numFmtId="0" fontId="4" fillId="0" borderId="0" xfId="0" applyFont="1" applyAlignment="1">
      <alignment horizontal="center" vertical="top" wrapText="1" readingOrder="1"/>
    </xf>
    <xf numFmtId="0" fontId="4" fillId="2" borderId="10" xfId="0" applyFont="1" applyFill="1" applyBorder="1" applyAlignment="1">
      <alignment horizontal="center" vertical="top" readingOrder="1"/>
    </xf>
    <xf numFmtId="0" fontId="4" fillId="2" borderId="7" xfId="0" applyFont="1" applyFill="1" applyBorder="1" applyAlignment="1">
      <alignment horizontal="center" readingOrder="1"/>
    </xf>
    <xf numFmtId="0" fontId="4" fillId="2" borderId="9" xfId="0" applyFont="1" applyFill="1" applyBorder="1" applyAlignment="1">
      <alignment horizontal="center" vertical="center" readingOrder="1"/>
    </xf>
    <xf numFmtId="0" fontId="4" fillId="3" borderId="8" xfId="0" applyFont="1" applyFill="1" applyBorder="1" applyAlignment="1">
      <alignment horizontal="left" vertical="top" readingOrder="1"/>
    </xf>
    <xf numFmtId="0" fontId="4" fillId="2" borderId="11" xfId="0" applyFont="1" applyFill="1" applyBorder="1" applyAlignment="1">
      <alignment horizontal="right" vertical="center" readingOrder="1"/>
    </xf>
    <xf numFmtId="0" fontId="4" fillId="0" borderId="14" xfId="0" applyFont="1" applyBorder="1" applyAlignment="1">
      <alignment horizontal="left" vertical="top" readingOrder="1"/>
    </xf>
    <xf numFmtId="0" fontId="4" fillId="0" borderId="10" xfId="0" applyFont="1" applyBorder="1" applyAlignment="1">
      <alignment horizontal="left" vertical="top" readingOrder="1"/>
    </xf>
    <xf numFmtId="4" fontId="4" fillId="2" borderId="8" xfId="0" applyNumberFormat="1" applyFont="1" applyFill="1" applyBorder="1" applyAlignment="1">
      <alignment horizontal="center" vertical="center" readingOrder="1"/>
    </xf>
    <xf numFmtId="0" fontId="14" fillId="0" borderId="14" xfId="0" applyFont="1" applyBorder="1" applyAlignment="1">
      <alignment horizontal="center" readingOrder="1"/>
    </xf>
    <xf numFmtId="10" fontId="1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10" fontId="1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10" fontId="2" fillId="0" borderId="1" xfId="0" applyNumberFormat="1" applyFont="1" applyBorder="1" applyAlignment="1">
      <alignment horizontal="right"/>
    </xf>
  </cellXfs>
  <cellStyles count="8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  <cellStyle name="Обычный 7" xfId="6" xr:uid="{00000000-0005-0000-0000-000006000000}"/>
    <cellStyle name="Обычный 8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1050;&#1086;&#1084;&#1072;&#1088;&#1086;&#1074;&#1072;&#1045;\Desktop\&#1057;&#1086;&#1073;&#1080;&#1088;&#1072;&#1077;&#1084;&#1086;&#1089;&#1090;&#1100;%20&#1074;&#1079;&#1085;&#1086;&#1089;&#1086;&#1074;%20&#1085;&#1072;%20&#1082;&#1072;&#1087;&#1080;&#1090;&#1072;&#1083;&#1100;&#1085;&#1099;&#1081;%20&#1088;&#1077;&#1084;&#1086;&#1085;&#1090;%20&#1055;&#1054;%20&#1056;&#1040;&#1049;&#1054;&#1053;&#1040;&#1052;.xlsx" TargetMode="External"/><Relationship Id="rId1" Type="http://schemas.openxmlformats.org/officeDocument/2006/relationships/externalLinkPath" Target="/Users/&#1050;&#1086;&#1084;&#1072;&#1088;&#1086;&#1074;&#1072;&#1045;/Desktop/&#1057;&#1086;&#1073;&#1080;&#1088;&#1072;&#1077;&#1084;&#1086;&#1089;&#1090;&#1100;%20&#1074;&#1079;&#1085;&#1086;&#1089;&#1086;&#1074;%20&#1085;&#1072;%20&#1082;&#1072;&#1087;&#1080;&#1090;&#1072;&#1083;&#1100;&#1085;&#1099;&#1081;%20&#1088;&#1077;&#1084;&#1086;&#1085;&#1090;%20&#1055;&#1054;%20&#1056;&#1040;&#1049;&#1054;&#1053;&#1040;&#105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ИТОГИ"/>
      <sheetName val="01.01.2025"/>
      <sheetName val="Лист1"/>
      <sheetName val="ФЛ РО"/>
      <sheetName val="ФЛ СС"/>
      <sheetName val="ЮЛ РО"/>
      <sheetName val="ЮЛ СС"/>
    </sheetNames>
    <sheetDataSet>
      <sheetData sheetId="0"/>
      <sheetData sheetId="1"/>
      <sheetData sheetId="2"/>
      <sheetData sheetId="3">
        <row r="13">
          <cell r="J13">
            <v>7847791.6600000001</v>
          </cell>
          <cell r="K13">
            <v>7681072.8499999996</v>
          </cell>
        </row>
        <row r="16">
          <cell r="J16">
            <v>760257.34</v>
          </cell>
          <cell r="K16">
            <v>736570.13</v>
          </cell>
        </row>
        <row r="19">
          <cell r="J19">
            <v>219261</v>
          </cell>
          <cell r="K19">
            <v>149659.42000000001</v>
          </cell>
        </row>
        <row r="22">
          <cell r="J22">
            <v>832240.44</v>
          </cell>
          <cell r="K22">
            <v>895269.45</v>
          </cell>
        </row>
        <row r="25">
          <cell r="J25">
            <v>148718.16</v>
          </cell>
          <cell r="K25">
            <v>146504.06</v>
          </cell>
        </row>
        <row r="28">
          <cell r="J28">
            <v>288519.48</v>
          </cell>
          <cell r="K28">
            <v>289458.65999999997</v>
          </cell>
        </row>
        <row r="31">
          <cell r="J31">
            <v>-106264.74</v>
          </cell>
          <cell r="K31">
            <v>-106756.5</v>
          </cell>
        </row>
        <row r="34">
          <cell r="J34">
            <v>764482.32</v>
          </cell>
          <cell r="K34">
            <v>735178.98</v>
          </cell>
        </row>
        <row r="37">
          <cell r="J37">
            <v>664866.79</v>
          </cell>
          <cell r="K37">
            <v>751356.78</v>
          </cell>
        </row>
        <row r="40">
          <cell r="J40">
            <v>2279896.36</v>
          </cell>
          <cell r="K40">
            <v>2342143.34</v>
          </cell>
        </row>
        <row r="43">
          <cell r="J43">
            <v>109354214.97</v>
          </cell>
          <cell r="K43">
            <v>110879853.44</v>
          </cell>
        </row>
        <row r="46">
          <cell r="J46">
            <v>25553869.57</v>
          </cell>
          <cell r="K46">
            <v>26610550.16</v>
          </cell>
        </row>
        <row r="49">
          <cell r="J49">
            <v>12714097.210000001</v>
          </cell>
          <cell r="K49">
            <v>13038143.890000001</v>
          </cell>
        </row>
        <row r="52">
          <cell r="J52">
            <v>14545831.880000001</v>
          </cell>
          <cell r="K52">
            <v>14208360.09</v>
          </cell>
        </row>
        <row r="55">
          <cell r="J55">
            <v>3569273.73</v>
          </cell>
          <cell r="K55">
            <v>3526260.48</v>
          </cell>
        </row>
        <row r="58">
          <cell r="J58">
            <v>3600568.38</v>
          </cell>
          <cell r="K58">
            <v>3642189.21</v>
          </cell>
        </row>
        <row r="61">
          <cell r="J61">
            <v>4121152.14</v>
          </cell>
          <cell r="K61">
            <v>4071435.88</v>
          </cell>
        </row>
        <row r="64">
          <cell r="J64">
            <v>2262867.69</v>
          </cell>
          <cell r="K64">
            <v>2189045.5299999998</v>
          </cell>
        </row>
        <row r="67">
          <cell r="J67">
            <v>18193491.379999999</v>
          </cell>
          <cell r="K67">
            <v>18512820.609999999</v>
          </cell>
        </row>
        <row r="70">
          <cell r="J70">
            <v>4427245.7300000004</v>
          </cell>
          <cell r="K70">
            <v>4447336.16</v>
          </cell>
        </row>
        <row r="73">
          <cell r="J73">
            <v>792279.28</v>
          </cell>
          <cell r="K73">
            <v>708960.18</v>
          </cell>
        </row>
        <row r="76">
          <cell r="J76">
            <v>1883583.31</v>
          </cell>
          <cell r="K76">
            <v>1828174.61</v>
          </cell>
        </row>
        <row r="79">
          <cell r="J79">
            <v>2158516.23</v>
          </cell>
          <cell r="K79">
            <v>2306708.25</v>
          </cell>
        </row>
        <row r="82">
          <cell r="J82">
            <v>243912.95999999999</v>
          </cell>
          <cell r="K82">
            <v>230447.22</v>
          </cell>
        </row>
        <row r="85">
          <cell r="J85">
            <v>7254689.2300000004</v>
          </cell>
          <cell r="K85">
            <v>7339498.1600000001</v>
          </cell>
        </row>
        <row r="88">
          <cell r="J88">
            <v>8179750.2800000003</v>
          </cell>
          <cell r="K88">
            <v>8430529.1199999992</v>
          </cell>
        </row>
        <row r="91">
          <cell r="J91">
            <v>-4359435.7</v>
          </cell>
          <cell r="K91">
            <v>-4236611.9000000004</v>
          </cell>
        </row>
        <row r="94">
          <cell r="J94">
            <v>1105833.3899999999</v>
          </cell>
          <cell r="K94">
            <v>1001865.09</v>
          </cell>
        </row>
        <row r="97">
          <cell r="J97">
            <v>162924.84</v>
          </cell>
          <cell r="K97">
            <v>189913.36</v>
          </cell>
        </row>
        <row r="100">
          <cell r="J100">
            <v>1656937.89</v>
          </cell>
          <cell r="K100">
            <v>1700590.97</v>
          </cell>
        </row>
        <row r="103">
          <cell r="J103">
            <v>1201603.8400000001</v>
          </cell>
          <cell r="K103">
            <v>1189327.98</v>
          </cell>
        </row>
        <row r="106">
          <cell r="J106">
            <v>3365353.28</v>
          </cell>
          <cell r="K106">
            <v>3277576.92</v>
          </cell>
        </row>
        <row r="109">
          <cell r="J109">
            <v>1291509.02</v>
          </cell>
          <cell r="K109">
            <v>1307605.18</v>
          </cell>
        </row>
        <row r="112">
          <cell r="J112">
            <v>694582.86</v>
          </cell>
          <cell r="K112">
            <v>719887.85</v>
          </cell>
        </row>
        <row r="115">
          <cell r="J115">
            <v>1279952.28</v>
          </cell>
          <cell r="K115">
            <v>1401873.12</v>
          </cell>
        </row>
        <row r="118">
          <cell r="J118">
            <v>1038076.21</v>
          </cell>
          <cell r="K118">
            <v>980999.56</v>
          </cell>
        </row>
        <row r="121">
          <cell r="J121">
            <v>14495833.359999999</v>
          </cell>
          <cell r="K121">
            <v>14181562.189999999</v>
          </cell>
        </row>
        <row r="124">
          <cell r="J124">
            <v>5642451.5899999999</v>
          </cell>
          <cell r="K124">
            <v>5315391.8</v>
          </cell>
        </row>
        <row r="127">
          <cell r="J127">
            <v>412804.68</v>
          </cell>
          <cell r="K127">
            <v>398028.25</v>
          </cell>
        </row>
        <row r="130">
          <cell r="J130">
            <v>3054810.78</v>
          </cell>
          <cell r="K130">
            <v>3000067.11</v>
          </cell>
        </row>
        <row r="133">
          <cell r="J133">
            <v>586067.4</v>
          </cell>
          <cell r="K133">
            <v>591495.56000000006</v>
          </cell>
        </row>
        <row r="136">
          <cell r="J136">
            <v>1703838.81</v>
          </cell>
          <cell r="K136">
            <v>1601435.32</v>
          </cell>
        </row>
        <row r="139">
          <cell r="J139">
            <v>3485325.77</v>
          </cell>
          <cell r="K139">
            <v>3513325.96</v>
          </cell>
        </row>
        <row r="142">
          <cell r="J142">
            <v>11959271.15</v>
          </cell>
          <cell r="K142">
            <v>11864156.710000001</v>
          </cell>
        </row>
        <row r="145">
          <cell r="J145">
            <v>3441080.08</v>
          </cell>
          <cell r="K145">
            <v>3493619.03</v>
          </cell>
        </row>
        <row r="148">
          <cell r="J148">
            <v>3518472.01</v>
          </cell>
          <cell r="K148">
            <v>3577355.13</v>
          </cell>
        </row>
        <row r="151">
          <cell r="J151">
            <v>2176471.08</v>
          </cell>
          <cell r="K151">
            <v>2214107.16</v>
          </cell>
        </row>
        <row r="154">
          <cell r="J154">
            <v>2703409.09</v>
          </cell>
          <cell r="K154">
            <v>2661643.4300000002</v>
          </cell>
        </row>
        <row r="157">
          <cell r="J157">
            <v>16593095.039999999</v>
          </cell>
          <cell r="K157">
            <v>16073457.07</v>
          </cell>
        </row>
        <row r="160">
          <cell r="J160">
            <v>6271160.8700000001</v>
          </cell>
          <cell r="K160">
            <v>5729627.3499999996</v>
          </cell>
        </row>
        <row r="163">
          <cell r="J163">
            <v>4200972.57</v>
          </cell>
          <cell r="K163">
            <v>3951783.27</v>
          </cell>
        </row>
        <row r="166">
          <cell r="J166">
            <v>806164.92</v>
          </cell>
          <cell r="K166">
            <v>725103.83</v>
          </cell>
        </row>
        <row r="169">
          <cell r="J169">
            <v>27665222.32</v>
          </cell>
          <cell r="K169">
            <v>28013099.059999999</v>
          </cell>
        </row>
        <row r="172">
          <cell r="J172">
            <v>17973305.879999999</v>
          </cell>
          <cell r="K172">
            <v>17489859.140000001</v>
          </cell>
        </row>
        <row r="175">
          <cell r="J175">
            <v>19441034.719999999</v>
          </cell>
          <cell r="K175">
            <v>20863006.289999999</v>
          </cell>
        </row>
        <row r="178">
          <cell r="J178">
            <v>-115495.67999999999</v>
          </cell>
          <cell r="K178">
            <v>2138065.64</v>
          </cell>
        </row>
        <row r="181">
          <cell r="J181">
            <v>2948396</v>
          </cell>
          <cell r="K181">
            <v>3067595.6</v>
          </cell>
        </row>
        <row r="184">
          <cell r="J184">
            <v>943500.5</v>
          </cell>
          <cell r="K184">
            <v>893582.7</v>
          </cell>
        </row>
        <row r="187">
          <cell r="J187">
            <v>1160050.29</v>
          </cell>
          <cell r="K187">
            <v>1246559.1299999999</v>
          </cell>
        </row>
        <row r="190">
          <cell r="J190">
            <v>808032.63</v>
          </cell>
          <cell r="K190">
            <v>857310</v>
          </cell>
        </row>
        <row r="193">
          <cell r="J193">
            <v>64675130.880000003</v>
          </cell>
          <cell r="K193">
            <v>66737605.719999999</v>
          </cell>
        </row>
        <row r="196">
          <cell r="J196">
            <v>2310124.42</v>
          </cell>
          <cell r="K196">
            <v>2206105.5299999998</v>
          </cell>
        </row>
        <row r="199">
          <cell r="J199">
            <v>6151371.7800000003</v>
          </cell>
          <cell r="K199">
            <v>5841692.8600000003</v>
          </cell>
        </row>
        <row r="202">
          <cell r="J202">
            <v>8683860.4299999997</v>
          </cell>
          <cell r="K202">
            <v>8047417.9000000004</v>
          </cell>
        </row>
        <row r="205">
          <cell r="J205">
            <v>1967654.43</v>
          </cell>
          <cell r="K205">
            <v>1734770.34</v>
          </cell>
        </row>
        <row r="208">
          <cell r="J208">
            <v>4685613.1900000004</v>
          </cell>
          <cell r="K208">
            <v>3756830.23</v>
          </cell>
        </row>
        <row r="211">
          <cell r="J211">
            <v>4876451</v>
          </cell>
          <cell r="K211">
            <v>4314171.4800000004</v>
          </cell>
        </row>
        <row r="214">
          <cell r="J214">
            <v>285919.2</v>
          </cell>
          <cell r="K214">
            <v>181063.67</v>
          </cell>
        </row>
        <row r="217">
          <cell r="J217">
            <v>2802960.21</v>
          </cell>
          <cell r="K217">
            <v>2650639.9900000002</v>
          </cell>
        </row>
        <row r="220">
          <cell r="J220">
            <v>42919306.890000001</v>
          </cell>
          <cell r="K220">
            <v>41611268.390000001</v>
          </cell>
        </row>
        <row r="223">
          <cell r="J223">
            <v>490800222.77999997</v>
          </cell>
          <cell r="K223">
            <v>482643949.32999998</v>
          </cell>
        </row>
        <row r="226">
          <cell r="J226">
            <v>24538055.75</v>
          </cell>
          <cell r="K226">
            <v>25178812.07</v>
          </cell>
        </row>
        <row r="229">
          <cell r="J229">
            <v>2383095.21</v>
          </cell>
          <cell r="K229">
            <v>2185455.23</v>
          </cell>
        </row>
        <row r="232">
          <cell r="J232">
            <v>2280974.66</v>
          </cell>
          <cell r="K232">
            <v>2530673.79</v>
          </cell>
        </row>
        <row r="235">
          <cell r="J235">
            <v>1074770.94</v>
          </cell>
          <cell r="K235">
            <v>966230.32</v>
          </cell>
        </row>
        <row r="238">
          <cell r="J238">
            <v>53932000.140000001</v>
          </cell>
          <cell r="K238">
            <v>54249184.210000001</v>
          </cell>
        </row>
        <row r="241">
          <cell r="J241">
            <v>4766728.66</v>
          </cell>
          <cell r="K241">
            <v>4600550.1500000004</v>
          </cell>
        </row>
        <row r="244">
          <cell r="J244">
            <v>1683562.25</v>
          </cell>
          <cell r="K244">
            <v>1703096.22</v>
          </cell>
        </row>
        <row r="247">
          <cell r="J247">
            <v>678375.03</v>
          </cell>
          <cell r="K247">
            <v>649187.67000000004</v>
          </cell>
        </row>
        <row r="250">
          <cell r="J250">
            <v>-63360.71</v>
          </cell>
          <cell r="K250" t="str">
            <v>704,06</v>
          </cell>
        </row>
        <row r="253">
          <cell r="J253">
            <v>235685.26</v>
          </cell>
          <cell r="K253">
            <v>230553.13</v>
          </cell>
        </row>
        <row r="256">
          <cell r="J256">
            <v>400695.93</v>
          </cell>
          <cell r="K256">
            <v>423277.74</v>
          </cell>
        </row>
        <row r="259">
          <cell r="J259">
            <v>961900.14</v>
          </cell>
          <cell r="K259">
            <v>922188.9</v>
          </cell>
        </row>
        <row r="262">
          <cell r="J262">
            <v>507405.25</v>
          </cell>
          <cell r="K262">
            <v>474646.85</v>
          </cell>
        </row>
        <row r="265">
          <cell r="J265">
            <v>497645.37</v>
          </cell>
          <cell r="K265">
            <v>617882.63</v>
          </cell>
        </row>
        <row r="268">
          <cell r="J268">
            <v>3103549.56</v>
          </cell>
          <cell r="K268">
            <v>3041546.74</v>
          </cell>
        </row>
        <row r="271">
          <cell r="J271">
            <v>2594524.2000000002</v>
          </cell>
          <cell r="K271">
            <v>2369477.7400000002</v>
          </cell>
        </row>
        <row r="274">
          <cell r="J274">
            <v>-1198110.04</v>
          </cell>
          <cell r="K274">
            <v>-1298933.6000000001</v>
          </cell>
        </row>
        <row r="277">
          <cell r="J277">
            <v>4150188.43</v>
          </cell>
          <cell r="K277">
            <v>4023324.54</v>
          </cell>
        </row>
        <row r="280">
          <cell r="J280">
            <v>1559781.21</v>
          </cell>
          <cell r="K280">
            <v>1562004.64</v>
          </cell>
        </row>
        <row r="283">
          <cell r="J283">
            <v>1670874.77</v>
          </cell>
          <cell r="K283">
            <v>1737625.33</v>
          </cell>
        </row>
        <row r="286">
          <cell r="J286">
            <v>651941.12</v>
          </cell>
          <cell r="K286">
            <v>595115.35</v>
          </cell>
        </row>
        <row r="289">
          <cell r="J289">
            <v>1258812.04</v>
          </cell>
          <cell r="K289">
            <v>1272246.6100000001</v>
          </cell>
        </row>
        <row r="292">
          <cell r="J292">
            <v>43761190.590000004</v>
          </cell>
          <cell r="K292">
            <v>44447142.659999996</v>
          </cell>
        </row>
        <row r="295">
          <cell r="J295">
            <v>1169252.96</v>
          </cell>
          <cell r="K295">
            <v>1444308.56</v>
          </cell>
        </row>
        <row r="298">
          <cell r="J298">
            <v>1913611.26</v>
          </cell>
          <cell r="K298">
            <v>2409850.79</v>
          </cell>
        </row>
        <row r="301">
          <cell r="J301">
            <v>1910187.74</v>
          </cell>
          <cell r="K301">
            <v>2037308.61</v>
          </cell>
        </row>
        <row r="304">
          <cell r="J304">
            <v>812474.19</v>
          </cell>
          <cell r="K304">
            <v>908449.71</v>
          </cell>
        </row>
        <row r="307">
          <cell r="J307">
            <v>133590095.09</v>
          </cell>
          <cell r="K307">
            <v>130013962.44</v>
          </cell>
        </row>
        <row r="310">
          <cell r="J310">
            <v>8422593.7799999993</v>
          </cell>
          <cell r="K310">
            <v>8295456.79</v>
          </cell>
        </row>
        <row r="313">
          <cell r="J313">
            <v>2035672.71</v>
          </cell>
          <cell r="K313">
            <v>1974656.59</v>
          </cell>
        </row>
        <row r="316">
          <cell r="J316">
            <v>3095539.87</v>
          </cell>
          <cell r="K316">
            <v>3122382.66</v>
          </cell>
        </row>
        <row r="319">
          <cell r="J319">
            <v>5366989.9800000004</v>
          </cell>
          <cell r="K319">
            <v>5464830.0899999999</v>
          </cell>
        </row>
        <row r="322">
          <cell r="J322">
            <v>5332101.8499999996</v>
          </cell>
          <cell r="K322">
            <v>5081190.63</v>
          </cell>
        </row>
        <row r="325">
          <cell r="J325">
            <v>18292754.350000001</v>
          </cell>
          <cell r="K325">
            <v>17481228.530000001</v>
          </cell>
        </row>
        <row r="328">
          <cell r="J328">
            <v>5173379.46</v>
          </cell>
          <cell r="K328">
            <v>5021472.62</v>
          </cell>
        </row>
        <row r="331">
          <cell r="J331">
            <v>142933.56</v>
          </cell>
          <cell r="K331">
            <v>124773.72</v>
          </cell>
        </row>
        <row r="334">
          <cell r="J334">
            <v>556786.91</v>
          </cell>
          <cell r="K334">
            <v>594200.63</v>
          </cell>
        </row>
        <row r="337">
          <cell r="J337">
            <v>2094475.44</v>
          </cell>
          <cell r="K337">
            <v>2047370.87</v>
          </cell>
        </row>
        <row r="340">
          <cell r="J340">
            <v>768812.4</v>
          </cell>
          <cell r="K340">
            <v>749208.54</v>
          </cell>
        </row>
      </sheetData>
      <sheetData sheetId="4">
        <row r="13">
          <cell r="J13">
            <v>1151424.1100000001</v>
          </cell>
          <cell r="K13">
            <v>1115406.73</v>
          </cell>
        </row>
        <row r="16">
          <cell r="J16">
            <v>78330799.239999995</v>
          </cell>
          <cell r="K16">
            <v>76416064.629999995</v>
          </cell>
        </row>
        <row r="19">
          <cell r="J19">
            <v>927998.85</v>
          </cell>
          <cell r="K19">
            <v>1301445.1299999999</v>
          </cell>
        </row>
        <row r="22">
          <cell r="J22">
            <v>6288448.2000000002</v>
          </cell>
          <cell r="K22">
            <v>6150333.7300000004</v>
          </cell>
        </row>
        <row r="25">
          <cell r="J25">
            <v>-546368.06999999995</v>
          </cell>
          <cell r="K25">
            <v>-487826.77</v>
          </cell>
        </row>
        <row r="28">
          <cell r="J28">
            <v>485335</v>
          </cell>
          <cell r="K28">
            <v>452667.71</v>
          </cell>
        </row>
        <row r="31">
          <cell r="J31">
            <v>10016784.109999999</v>
          </cell>
          <cell r="K31">
            <v>9300337.8599999994</v>
          </cell>
        </row>
        <row r="34">
          <cell r="J34">
            <v>7449136.2800000003</v>
          </cell>
          <cell r="K34">
            <v>7502700.7699999996</v>
          </cell>
        </row>
        <row r="37">
          <cell r="J37">
            <v>327092.45</v>
          </cell>
          <cell r="K37">
            <v>270477.36</v>
          </cell>
        </row>
        <row r="40">
          <cell r="J40">
            <v>287024.03999999998</v>
          </cell>
          <cell r="K40">
            <v>276191.59999999998</v>
          </cell>
        </row>
        <row r="43">
          <cell r="J43">
            <v>526094.23</v>
          </cell>
          <cell r="K43">
            <v>268590.5</v>
          </cell>
        </row>
        <row r="46">
          <cell r="J46">
            <v>580889.16</v>
          </cell>
          <cell r="K46">
            <v>536598.66</v>
          </cell>
        </row>
        <row r="49">
          <cell r="J49">
            <v>817615.08</v>
          </cell>
          <cell r="K49">
            <v>794683.65</v>
          </cell>
        </row>
        <row r="52">
          <cell r="J52">
            <v>103285.8</v>
          </cell>
          <cell r="K52">
            <v>102914.2</v>
          </cell>
        </row>
        <row r="55">
          <cell r="J55">
            <v>2726841.3</v>
          </cell>
          <cell r="K55">
            <v>2680386.06</v>
          </cell>
        </row>
        <row r="58">
          <cell r="J58">
            <v>630283.31999999995</v>
          </cell>
          <cell r="K58">
            <v>642848.43000000005</v>
          </cell>
        </row>
        <row r="61">
          <cell r="J61">
            <v>104256.72</v>
          </cell>
          <cell r="K61">
            <v>103808.96000000001</v>
          </cell>
        </row>
        <row r="64">
          <cell r="J64">
            <v>1854228.49</v>
          </cell>
          <cell r="K64">
            <v>1858699.52</v>
          </cell>
        </row>
        <row r="67">
          <cell r="J67">
            <v>1971843.9</v>
          </cell>
          <cell r="K67">
            <v>1896242.76</v>
          </cell>
        </row>
        <row r="70">
          <cell r="J70">
            <v>1643984.3</v>
          </cell>
          <cell r="K70">
            <v>1567042.34</v>
          </cell>
        </row>
        <row r="73">
          <cell r="J73">
            <v>2237430.16</v>
          </cell>
          <cell r="K73">
            <v>2171027.83</v>
          </cell>
        </row>
        <row r="76">
          <cell r="J76">
            <v>638637.46</v>
          </cell>
          <cell r="K76">
            <v>597738.42000000004</v>
          </cell>
        </row>
        <row r="79">
          <cell r="J79">
            <v>-750957.62</v>
          </cell>
          <cell r="K79">
            <v>-721627.61</v>
          </cell>
        </row>
        <row r="82">
          <cell r="J82">
            <v>-2111487.5299999998</v>
          </cell>
          <cell r="K82">
            <v>-1910053.68</v>
          </cell>
        </row>
        <row r="85">
          <cell r="J85">
            <v>377062.92</v>
          </cell>
          <cell r="K85">
            <v>390421.48</v>
          </cell>
        </row>
        <row r="88">
          <cell r="J88">
            <v>-79854.87</v>
          </cell>
          <cell r="K88">
            <v>120651.91</v>
          </cell>
        </row>
        <row r="91">
          <cell r="J91">
            <v>62629.919999999998</v>
          </cell>
          <cell r="K91">
            <v>71310.91</v>
          </cell>
        </row>
        <row r="94">
          <cell r="J94">
            <v>4289001.04</v>
          </cell>
          <cell r="K94">
            <v>4457366.59</v>
          </cell>
        </row>
        <row r="97">
          <cell r="J97">
            <v>441913.68</v>
          </cell>
          <cell r="K97">
            <v>399771.58</v>
          </cell>
        </row>
        <row r="100">
          <cell r="J100">
            <v>-4085457.07</v>
          </cell>
          <cell r="K100">
            <v>-3836063.29</v>
          </cell>
        </row>
        <row r="103">
          <cell r="J103">
            <v>-701428.14</v>
          </cell>
          <cell r="K103">
            <v>-645220.66</v>
          </cell>
        </row>
        <row r="106">
          <cell r="J106">
            <v>1072878.1200000001</v>
          </cell>
          <cell r="K106">
            <v>997481.45</v>
          </cell>
        </row>
        <row r="109">
          <cell r="J109">
            <v>27085.8</v>
          </cell>
          <cell r="K109">
            <v>14209.9</v>
          </cell>
        </row>
        <row r="112">
          <cell r="J112">
            <v>36247.68</v>
          </cell>
          <cell r="K112">
            <v>26223.47</v>
          </cell>
        </row>
        <row r="115">
          <cell r="J115">
            <v>3302670.15</v>
          </cell>
          <cell r="K115">
            <v>3180373.6</v>
          </cell>
        </row>
        <row r="118">
          <cell r="J118">
            <v>83823669.870000005</v>
          </cell>
          <cell r="K118">
            <v>84524350.75</v>
          </cell>
        </row>
        <row r="121">
          <cell r="J121">
            <v>11589950.470000001</v>
          </cell>
          <cell r="K121">
            <v>11010093.210000001</v>
          </cell>
        </row>
        <row r="124">
          <cell r="J124">
            <v>-1591078.38</v>
          </cell>
          <cell r="K124">
            <v>-1571151.86</v>
          </cell>
        </row>
        <row r="127">
          <cell r="J127">
            <v>634246.92000000004</v>
          </cell>
          <cell r="K127">
            <v>558849.85</v>
          </cell>
        </row>
        <row r="130">
          <cell r="J130">
            <v>333940.68</v>
          </cell>
          <cell r="K130">
            <v>313864.28000000003</v>
          </cell>
        </row>
        <row r="133">
          <cell r="J133">
            <v>1099613.8799999999</v>
          </cell>
          <cell r="K133">
            <v>1119857.54</v>
          </cell>
        </row>
        <row r="136">
          <cell r="J136">
            <v>-73707.12</v>
          </cell>
          <cell r="K136">
            <v>-7904.97</v>
          </cell>
        </row>
        <row r="139">
          <cell r="J139">
            <v>316284.36</v>
          </cell>
          <cell r="K139">
            <v>343771.96</v>
          </cell>
        </row>
        <row r="142">
          <cell r="J142">
            <v>12535206.289999999</v>
          </cell>
          <cell r="K142">
            <v>12138973.140000001</v>
          </cell>
        </row>
        <row r="145">
          <cell r="J145">
            <v>2494912.94</v>
          </cell>
          <cell r="K145">
            <v>2415632.5299999998</v>
          </cell>
        </row>
        <row r="148">
          <cell r="J148">
            <v>14288.83</v>
          </cell>
          <cell r="K148">
            <v>73934.48</v>
          </cell>
        </row>
        <row r="151">
          <cell r="J151">
            <v>-88542.74</v>
          </cell>
          <cell r="K151">
            <v>-41704.25</v>
          </cell>
        </row>
        <row r="154">
          <cell r="J154">
            <v>1452573.69</v>
          </cell>
          <cell r="K154">
            <v>1514407.72</v>
          </cell>
        </row>
        <row r="157">
          <cell r="J157">
            <v>106028.88</v>
          </cell>
          <cell r="K157">
            <v>145203.26999999999</v>
          </cell>
        </row>
        <row r="160">
          <cell r="J160">
            <v>14301106.85</v>
          </cell>
          <cell r="K160">
            <v>17342174.609999999</v>
          </cell>
        </row>
        <row r="163">
          <cell r="J163">
            <v>901058.52</v>
          </cell>
          <cell r="K163">
            <v>915634.73</v>
          </cell>
        </row>
        <row r="166">
          <cell r="J166">
            <v>63532726.579999998</v>
          </cell>
          <cell r="K166">
            <v>61713702.060000002</v>
          </cell>
        </row>
        <row r="169">
          <cell r="J169">
            <v>1384525.08</v>
          </cell>
          <cell r="K169">
            <v>1321492.93</v>
          </cell>
        </row>
      </sheetData>
      <sheetData sheetId="5">
        <row r="15">
          <cell r="J15">
            <v>1216402.17</v>
          </cell>
          <cell r="K15">
            <v>1320099.1399999999</v>
          </cell>
        </row>
        <row r="18">
          <cell r="J18">
            <v>286294.98</v>
          </cell>
          <cell r="K18">
            <v>200032.94</v>
          </cell>
        </row>
        <row r="21">
          <cell r="J21">
            <v>78498.960000000006</v>
          </cell>
          <cell r="K21">
            <v>78498.960000000006</v>
          </cell>
        </row>
        <row r="24">
          <cell r="J24">
            <v>25644.6</v>
          </cell>
          <cell r="K24">
            <v>25644.6</v>
          </cell>
        </row>
        <row r="27">
          <cell r="J27">
            <v>33457.68</v>
          </cell>
          <cell r="K27">
            <v>35436.36</v>
          </cell>
        </row>
        <row r="30">
          <cell r="J30">
            <v>6562.08</v>
          </cell>
          <cell r="K30">
            <v>6015.24</v>
          </cell>
        </row>
        <row r="33">
          <cell r="J33">
            <v>-39688.75</v>
          </cell>
          <cell r="K33">
            <v>30963.42</v>
          </cell>
        </row>
        <row r="36">
          <cell r="J36">
            <v>44346.6</v>
          </cell>
          <cell r="K36">
            <v>44346.6</v>
          </cell>
        </row>
        <row r="39">
          <cell r="J39">
            <v>36368.51</v>
          </cell>
          <cell r="K39">
            <v>36757.96</v>
          </cell>
        </row>
        <row r="42">
          <cell r="J42">
            <v>191519.54</v>
          </cell>
          <cell r="K42">
            <v>191520.34</v>
          </cell>
        </row>
        <row r="45">
          <cell r="J45">
            <v>6999695.8799999999</v>
          </cell>
          <cell r="K45">
            <v>7698275.3200000003</v>
          </cell>
        </row>
        <row r="48">
          <cell r="J48">
            <v>1342655.77</v>
          </cell>
          <cell r="K48">
            <v>1247911.48</v>
          </cell>
        </row>
        <row r="51">
          <cell r="J51">
            <v>2578936.21</v>
          </cell>
          <cell r="K51">
            <v>2157801.64</v>
          </cell>
        </row>
        <row r="54">
          <cell r="J54">
            <v>1026571.27</v>
          </cell>
          <cell r="K54">
            <v>1014770.86</v>
          </cell>
        </row>
        <row r="57">
          <cell r="J57">
            <v>391998.33</v>
          </cell>
          <cell r="K57">
            <v>391162.25</v>
          </cell>
        </row>
        <row r="60">
          <cell r="J60">
            <v>348292.02</v>
          </cell>
          <cell r="K60">
            <v>265581.90000000002</v>
          </cell>
        </row>
        <row r="63">
          <cell r="J63">
            <v>527203.62</v>
          </cell>
          <cell r="K63">
            <v>414531.34</v>
          </cell>
        </row>
        <row r="66">
          <cell r="J66">
            <v>1314709.3799999999</v>
          </cell>
          <cell r="K66">
            <v>921776.1</v>
          </cell>
        </row>
        <row r="69">
          <cell r="J69">
            <v>1178984.33</v>
          </cell>
          <cell r="K69">
            <v>1113202.0900000001</v>
          </cell>
        </row>
        <row r="72">
          <cell r="J72">
            <v>310609.03000000003</v>
          </cell>
          <cell r="K72">
            <v>306313.90999999997</v>
          </cell>
        </row>
        <row r="75">
          <cell r="J75">
            <v>53497.13</v>
          </cell>
          <cell r="K75">
            <v>56623.07</v>
          </cell>
        </row>
        <row r="78">
          <cell r="J78">
            <v>63982.239999999998</v>
          </cell>
          <cell r="K78">
            <v>63554.58</v>
          </cell>
        </row>
        <row r="81">
          <cell r="J81">
            <v>125657.01</v>
          </cell>
          <cell r="K81">
            <v>125657.01</v>
          </cell>
        </row>
        <row r="84">
          <cell r="J84">
            <v>33669.72</v>
          </cell>
          <cell r="K84">
            <v>33669.72</v>
          </cell>
        </row>
        <row r="87">
          <cell r="J87">
            <v>497886.61</v>
          </cell>
          <cell r="K87">
            <v>223279.09</v>
          </cell>
        </row>
        <row r="90">
          <cell r="J90">
            <v>1036323.63</v>
          </cell>
          <cell r="K90">
            <v>1354710.21</v>
          </cell>
        </row>
        <row r="93">
          <cell r="J93">
            <v>353856.29</v>
          </cell>
          <cell r="K93">
            <v>357148.95</v>
          </cell>
        </row>
        <row r="96">
          <cell r="J96">
            <v>36752.160000000003</v>
          </cell>
        </row>
        <row r="99">
          <cell r="J99">
            <v>11193.48</v>
          </cell>
        </row>
        <row r="102">
          <cell r="J102">
            <v>258078.7</v>
          </cell>
          <cell r="K102">
            <v>258078.7</v>
          </cell>
        </row>
        <row r="105">
          <cell r="J105">
            <v>131099.51</v>
          </cell>
          <cell r="K105">
            <v>131099.51</v>
          </cell>
        </row>
        <row r="108">
          <cell r="J108">
            <v>131036.76</v>
          </cell>
          <cell r="K108">
            <v>149643.9</v>
          </cell>
        </row>
        <row r="111">
          <cell r="J111">
            <v>100985.88</v>
          </cell>
          <cell r="K111">
            <v>100985.88</v>
          </cell>
        </row>
        <row r="114">
          <cell r="J114">
            <v>72651.600000000006</v>
          </cell>
          <cell r="K114">
            <v>72651.600000000006</v>
          </cell>
        </row>
        <row r="117">
          <cell r="J117">
            <v>113753.88</v>
          </cell>
          <cell r="K117">
            <v>113753.88</v>
          </cell>
        </row>
        <row r="120">
          <cell r="J120">
            <v>78834.240000000005</v>
          </cell>
          <cell r="K120">
            <v>72128.649999999994</v>
          </cell>
        </row>
        <row r="123">
          <cell r="J123">
            <v>1470242.56</v>
          </cell>
          <cell r="K123">
            <v>1462877.22</v>
          </cell>
        </row>
        <row r="126">
          <cell r="J126">
            <v>296836.23</v>
          </cell>
          <cell r="K126">
            <v>335274.59000000003</v>
          </cell>
        </row>
        <row r="129">
          <cell r="J129">
            <v>41805.360000000001</v>
          </cell>
          <cell r="K129">
            <v>41805.360000000001</v>
          </cell>
        </row>
        <row r="132">
          <cell r="J132">
            <v>177281.76</v>
          </cell>
          <cell r="K132">
            <v>192123.75</v>
          </cell>
        </row>
        <row r="135">
          <cell r="J135">
            <v>92092.32</v>
          </cell>
          <cell r="K135">
            <v>92092.32</v>
          </cell>
        </row>
        <row r="138">
          <cell r="J138">
            <v>75686.429999999993</v>
          </cell>
          <cell r="K138">
            <v>123963.16</v>
          </cell>
        </row>
        <row r="141">
          <cell r="J141">
            <v>203476.08</v>
          </cell>
          <cell r="K141">
            <v>203527.74</v>
          </cell>
        </row>
        <row r="144">
          <cell r="J144">
            <v>452703.19</v>
          </cell>
          <cell r="K144">
            <v>452537.71</v>
          </cell>
        </row>
        <row r="147">
          <cell r="J147">
            <v>263429.45</v>
          </cell>
          <cell r="K147">
            <v>266663.57</v>
          </cell>
        </row>
        <row r="150">
          <cell r="J150">
            <v>241719.06</v>
          </cell>
          <cell r="K150">
            <v>270936.51</v>
          </cell>
        </row>
        <row r="153">
          <cell r="J153">
            <v>79939.17</v>
          </cell>
          <cell r="K153">
            <v>80201.25</v>
          </cell>
        </row>
        <row r="156">
          <cell r="J156">
            <v>260369.09</v>
          </cell>
          <cell r="K156">
            <v>256564.75</v>
          </cell>
        </row>
        <row r="159">
          <cell r="J159">
            <v>1102408.22</v>
          </cell>
          <cell r="K159">
            <v>1105680.28</v>
          </cell>
        </row>
        <row r="162">
          <cell r="J162">
            <v>467829.18</v>
          </cell>
          <cell r="K162">
            <v>270148.46000000002</v>
          </cell>
        </row>
        <row r="165">
          <cell r="J165">
            <v>163501.16</v>
          </cell>
          <cell r="K165">
            <v>166631.07999999999</v>
          </cell>
        </row>
        <row r="168">
          <cell r="J168">
            <v>103520.16</v>
          </cell>
          <cell r="K168">
            <v>103520.16</v>
          </cell>
        </row>
        <row r="171">
          <cell r="J171">
            <v>2423752.92</v>
          </cell>
          <cell r="K171">
            <v>2476768</v>
          </cell>
        </row>
        <row r="174">
          <cell r="J174">
            <v>767888.08</v>
          </cell>
          <cell r="K174">
            <v>717657.01</v>
          </cell>
        </row>
        <row r="177">
          <cell r="J177">
            <v>1146145.47</v>
          </cell>
          <cell r="K177">
            <v>1140701</v>
          </cell>
        </row>
        <row r="180">
          <cell r="J180">
            <v>617263.87</v>
          </cell>
          <cell r="K180">
            <v>93263.77</v>
          </cell>
        </row>
        <row r="183">
          <cell r="J183">
            <v>1987589.32</v>
          </cell>
          <cell r="K183">
            <v>1922292.88</v>
          </cell>
        </row>
        <row r="186">
          <cell r="J186">
            <v>217645.79</v>
          </cell>
          <cell r="K186">
            <v>150079.5</v>
          </cell>
        </row>
        <row r="189">
          <cell r="J189">
            <v>309712.21999999997</v>
          </cell>
          <cell r="K189">
            <v>310371.33</v>
          </cell>
        </row>
        <row r="192">
          <cell r="J192">
            <v>167852.91</v>
          </cell>
          <cell r="K192">
            <v>175816.95</v>
          </cell>
        </row>
        <row r="195">
          <cell r="J195">
            <v>191405.4</v>
          </cell>
          <cell r="K195">
            <v>187719.14</v>
          </cell>
        </row>
        <row r="198">
          <cell r="J198">
            <v>738576.27</v>
          </cell>
          <cell r="K198">
            <v>733498.59</v>
          </cell>
        </row>
        <row r="201">
          <cell r="J201">
            <v>609389.31999999995</v>
          </cell>
          <cell r="K201">
            <v>305954.5</v>
          </cell>
        </row>
        <row r="204">
          <cell r="J204">
            <v>74113.56</v>
          </cell>
          <cell r="K204">
            <v>74113.56</v>
          </cell>
        </row>
        <row r="207">
          <cell r="J207">
            <v>282572.40000000002</v>
          </cell>
          <cell r="K207">
            <v>282572.40000000002</v>
          </cell>
        </row>
        <row r="210">
          <cell r="J210">
            <v>3512204.14</v>
          </cell>
          <cell r="K210">
            <v>2353709.16</v>
          </cell>
        </row>
        <row r="213">
          <cell r="J213">
            <v>26690730.09</v>
          </cell>
          <cell r="K213">
            <v>26650535.289999999</v>
          </cell>
        </row>
        <row r="216">
          <cell r="J216">
            <v>970315.22</v>
          </cell>
          <cell r="K216">
            <v>944792.77</v>
          </cell>
        </row>
        <row r="219">
          <cell r="J219">
            <v>164710.44</v>
          </cell>
          <cell r="K219">
            <v>152933.73000000001</v>
          </cell>
        </row>
        <row r="222">
          <cell r="J222">
            <v>297750.83</v>
          </cell>
          <cell r="K222">
            <v>327409.91999999998</v>
          </cell>
        </row>
        <row r="225">
          <cell r="J225">
            <v>95473.8</v>
          </cell>
          <cell r="K225">
            <v>84120.36</v>
          </cell>
        </row>
        <row r="228">
          <cell r="J228">
            <v>3929420.1</v>
          </cell>
          <cell r="K228">
            <v>2800623.96</v>
          </cell>
        </row>
        <row r="231">
          <cell r="J231">
            <v>278588.46999999997</v>
          </cell>
          <cell r="K231">
            <v>279777.73</v>
          </cell>
        </row>
        <row r="234">
          <cell r="J234">
            <v>76700.759999999995</v>
          </cell>
          <cell r="K234">
            <v>75742.92</v>
          </cell>
        </row>
        <row r="237">
          <cell r="J237">
            <v>83304.59</v>
          </cell>
          <cell r="K237">
            <v>83304.59</v>
          </cell>
        </row>
        <row r="240">
          <cell r="J240">
            <v>535850.85</v>
          </cell>
          <cell r="K240">
            <v>538376.73</v>
          </cell>
        </row>
        <row r="243">
          <cell r="J243">
            <v>18637.2</v>
          </cell>
          <cell r="K243">
            <v>12584.76</v>
          </cell>
        </row>
        <row r="246">
          <cell r="J246">
            <v>68860.14</v>
          </cell>
          <cell r="K246">
            <v>65397.51</v>
          </cell>
        </row>
        <row r="249">
          <cell r="J249">
            <v>57797.64</v>
          </cell>
          <cell r="K249">
            <v>57797.64</v>
          </cell>
        </row>
        <row r="252">
          <cell r="J252">
            <v>32320.91</v>
          </cell>
          <cell r="K252">
            <v>32320.91</v>
          </cell>
        </row>
        <row r="255">
          <cell r="J255">
            <v>63143.28</v>
          </cell>
          <cell r="K255">
            <v>63143.28</v>
          </cell>
        </row>
        <row r="258">
          <cell r="J258">
            <v>181776.24</v>
          </cell>
          <cell r="K258">
            <v>147507.69</v>
          </cell>
        </row>
        <row r="261">
          <cell r="J261">
            <v>640899.14</v>
          </cell>
          <cell r="K261">
            <v>664730.18999999994</v>
          </cell>
        </row>
        <row r="264">
          <cell r="J264">
            <v>470702.31</v>
          </cell>
          <cell r="K264">
            <v>520478.48</v>
          </cell>
        </row>
        <row r="267">
          <cell r="J267">
            <v>208558.55</v>
          </cell>
          <cell r="K267">
            <v>208558.55</v>
          </cell>
        </row>
        <row r="270">
          <cell r="J270">
            <v>112956</v>
          </cell>
          <cell r="K270">
            <v>112956</v>
          </cell>
        </row>
        <row r="273">
          <cell r="J273">
            <v>207420.19</v>
          </cell>
          <cell r="K273">
            <v>207961.60000000001</v>
          </cell>
        </row>
        <row r="276">
          <cell r="J276">
            <v>15593.96</v>
          </cell>
          <cell r="K276">
            <v>34008.019999999997</v>
          </cell>
        </row>
        <row r="279">
          <cell r="J279">
            <v>159288.16</v>
          </cell>
          <cell r="K279">
            <v>31462.86</v>
          </cell>
        </row>
        <row r="282">
          <cell r="J282">
            <v>1676777.53</v>
          </cell>
          <cell r="K282">
            <v>1823907.12</v>
          </cell>
        </row>
        <row r="285">
          <cell r="J285">
            <v>85948.61</v>
          </cell>
          <cell r="K285">
            <v>85886.3</v>
          </cell>
        </row>
        <row r="288">
          <cell r="J288">
            <v>-95289.97</v>
          </cell>
          <cell r="K288">
            <v>58072.800000000003</v>
          </cell>
        </row>
        <row r="291">
          <cell r="J291">
            <v>2622489.12</v>
          </cell>
          <cell r="K291">
            <v>1287353.24</v>
          </cell>
        </row>
        <row r="294">
          <cell r="J294">
            <v>32523.72</v>
          </cell>
          <cell r="K294">
            <v>37419.760000000002</v>
          </cell>
        </row>
        <row r="297">
          <cell r="J297">
            <v>5864579.9000000004</v>
          </cell>
          <cell r="K297">
            <v>5858471.0599999996</v>
          </cell>
        </row>
        <row r="300">
          <cell r="J300">
            <v>611784.14</v>
          </cell>
          <cell r="K300">
            <v>619486.09</v>
          </cell>
        </row>
        <row r="303">
          <cell r="J303">
            <v>519923.46</v>
          </cell>
          <cell r="K303">
            <v>262689.02</v>
          </cell>
        </row>
        <row r="306">
          <cell r="J306">
            <v>215706.04</v>
          </cell>
          <cell r="K306">
            <v>262656.69</v>
          </cell>
        </row>
        <row r="309">
          <cell r="J309">
            <v>394097.25</v>
          </cell>
          <cell r="K309">
            <v>451649.08</v>
          </cell>
        </row>
        <row r="312">
          <cell r="J312">
            <v>465205.86</v>
          </cell>
          <cell r="K312">
            <v>451319.99</v>
          </cell>
        </row>
        <row r="315">
          <cell r="J315">
            <v>1252083.1100000001</v>
          </cell>
          <cell r="K315">
            <v>1023485.91</v>
          </cell>
        </row>
        <row r="318">
          <cell r="J318">
            <v>228899.4</v>
          </cell>
          <cell r="K318">
            <v>228899.4</v>
          </cell>
        </row>
        <row r="321">
          <cell r="J321">
            <v>22654.799999999999</v>
          </cell>
          <cell r="K321">
            <v>20766.900000000001</v>
          </cell>
        </row>
        <row r="324">
          <cell r="J324">
            <v>27550.59</v>
          </cell>
          <cell r="K324">
            <v>27550.59</v>
          </cell>
        </row>
        <row r="327">
          <cell r="J327">
            <v>484277.04</v>
          </cell>
          <cell r="K327">
            <v>514706.4</v>
          </cell>
        </row>
        <row r="330">
          <cell r="J330">
            <v>44829.72</v>
          </cell>
          <cell r="K330">
            <v>44829.72</v>
          </cell>
        </row>
      </sheetData>
      <sheetData sheetId="6">
        <row r="12">
          <cell r="J12">
            <v>43222.68</v>
          </cell>
          <cell r="K12">
            <v>20634.96</v>
          </cell>
        </row>
        <row r="15">
          <cell r="J15">
            <v>4964855.96</v>
          </cell>
          <cell r="K15">
            <v>3886338.3</v>
          </cell>
        </row>
        <row r="18">
          <cell r="J18">
            <v>-203450.48</v>
          </cell>
          <cell r="K18">
            <v>-160221.12</v>
          </cell>
        </row>
        <row r="24">
          <cell r="J24">
            <v>-68738.460000000006</v>
          </cell>
          <cell r="K24">
            <v>7945.08</v>
          </cell>
        </row>
        <row r="30">
          <cell r="J30">
            <v>251775.15</v>
          </cell>
          <cell r="K30">
            <v>277948.73</v>
          </cell>
        </row>
        <row r="33">
          <cell r="J33">
            <v>555083.28</v>
          </cell>
          <cell r="K33">
            <v>555083.28</v>
          </cell>
        </row>
        <row r="36">
          <cell r="J36">
            <v>22985.35</v>
          </cell>
          <cell r="K36">
            <v>24582.19</v>
          </cell>
        </row>
        <row r="39">
          <cell r="J39">
            <v>147595.12</v>
          </cell>
          <cell r="K39">
            <v>151249.12</v>
          </cell>
        </row>
        <row r="42">
          <cell r="J42">
            <v>8280.7199999999993</v>
          </cell>
          <cell r="K42">
            <v>7590.66</v>
          </cell>
        </row>
        <row r="45">
          <cell r="J45">
            <v>26508.48</v>
          </cell>
          <cell r="K45">
            <v>26508.48</v>
          </cell>
        </row>
        <row r="48">
          <cell r="J48">
            <v>-8254373.9000000004</v>
          </cell>
          <cell r="K48" t="str">
            <v/>
          </cell>
        </row>
        <row r="51">
          <cell r="J51">
            <v>100392.54</v>
          </cell>
          <cell r="K51">
            <v>98803.44</v>
          </cell>
        </row>
        <row r="54">
          <cell r="J54">
            <v>24239.52</v>
          </cell>
          <cell r="K54">
            <v>24239.52</v>
          </cell>
        </row>
        <row r="57">
          <cell r="J57">
            <v>29094.12</v>
          </cell>
          <cell r="K57">
            <v>29495.61</v>
          </cell>
        </row>
        <row r="60">
          <cell r="J60">
            <v>133254</v>
          </cell>
          <cell r="K60">
            <v>135479.16</v>
          </cell>
        </row>
        <row r="63">
          <cell r="J63">
            <v>18068.04</v>
          </cell>
          <cell r="K63">
            <v>19428</v>
          </cell>
        </row>
        <row r="66">
          <cell r="J66">
            <v>34060.32</v>
          </cell>
          <cell r="K66">
            <v>34060.32</v>
          </cell>
        </row>
        <row r="69">
          <cell r="J69">
            <v>-15781.45</v>
          </cell>
          <cell r="K69">
            <v>-13716.32</v>
          </cell>
        </row>
        <row r="72">
          <cell r="J72">
            <v>-127312.17</v>
          </cell>
          <cell r="K72">
            <v>-127312.17</v>
          </cell>
        </row>
        <row r="75">
          <cell r="J75">
            <v>-192615.76</v>
          </cell>
          <cell r="K75">
            <v>8325.36</v>
          </cell>
        </row>
        <row r="78">
          <cell r="J78">
            <v>18978.72</v>
          </cell>
          <cell r="K78">
            <v>11244.84</v>
          </cell>
        </row>
        <row r="81">
          <cell r="J81">
            <v>375220.98</v>
          </cell>
          <cell r="K81">
            <v>263496.40999999997</v>
          </cell>
        </row>
        <row r="84">
          <cell r="J84">
            <v>10334.16</v>
          </cell>
          <cell r="K84">
            <v>7583.94</v>
          </cell>
        </row>
        <row r="87">
          <cell r="J87">
            <v>-46729.83</v>
          </cell>
          <cell r="K87">
            <v>-45957.87</v>
          </cell>
        </row>
        <row r="90">
          <cell r="J90">
            <v>59583.24</v>
          </cell>
          <cell r="K90">
            <v>59583.24</v>
          </cell>
        </row>
        <row r="93">
          <cell r="J93">
            <v>49628.52</v>
          </cell>
          <cell r="K93">
            <v>49628.52</v>
          </cell>
        </row>
        <row r="96">
          <cell r="J96">
            <v>97092</v>
          </cell>
          <cell r="K96">
            <v>75951.289999999994</v>
          </cell>
        </row>
        <row r="99">
          <cell r="J99">
            <v>4976163.72</v>
          </cell>
          <cell r="K99">
            <v>5600225.0999999996</v>
          </cell>
        </row>
        <row r="102">
          <cell r="J102">
            <v>946382.71</v>
          </cell>
          <cell r="K102">
            <v>267739.8</v>
          </cell>
        </row>
        <row r="105">
          <cell r="J105">
            <v>-31517.23</v>
          </cell>
          <cell r="K105">
            <v>-31517.23</v>
          </cell>
        </row>
        <row r="108">
          <cell r="J108">
            <v>12610.8</v>
          </cell>
          <cell r="K108">
            <v>11559.9</v>
          </cell>
        </row>
        <row r="111">
          <cell r="J111">
            <v>59125.68</v>
          </cell>
          <cell r="K111">
            <v>59125.68</v>
          </cell>
        </row>
        <row r="114">
          <cell r="J114">
            <v>62991.72</v>
          </cell>
          <cell r="K114">
            <v>97301.16</v>
          </cell>
        </row>
        <row r="117">
          <cell r="J117">
            <v>50077.3</v>
          </cell>
          <cell r="K117">
            <v>52097.97</v>
          </cell>
        </row>
        <row r="120">
          <cell r="J120">
            <v>524756.30000000005</v>
          </cell>
          <cell r="K120">
            <v>492203.69</v>
          </cell>
        </row>
        <row r="123">
          <cell r="J123">
            <v>19965.240000000002</v>
          </cell>
          <cell r="K123">
            <v>19228.8</v>
          </cell>
        </row>
        <row r="126">
          <cell r="J126">
            <v>-10323.709999999999</v>
          </cell>
          <cell r="K126">
            <v>-10323.709999999999</v>
          </cell>
        </row>
        <row r="129">
          <cell r="J129">
            <v>39176.29</v>
          </cell>
          <cell r="K129">
            <v>39789.75</v>
          </cell>
        </row>
        <row r="132">
          <cell r="J132">
            <v>95674.92</v>
          </cell>
          <cell r="K132">
            <v>96511.56</v>
          </cell>
        </row>
        <row r="135">
          <cell r="J135">
            <v>3727.44</v>
          </cell>
          <cell r="K135">
            <v>4288.5600000000004</v>
          </cell>
        </row>
        <row r="138">
          <cell r="J138">
            <v>-960333.23</v>
          </cell>
          <cell r="K138">
            <v>234456.6</v>
          </cell>
        </row>
        <row r="141">
          <cell r="J141">
            <v>1969090.91</v>
          </cell>
          <cell r="K141">
            <v>2727034.04</v>
          </cell>
        </row>
        <row r="144">
          <cell r="J144">
            <v>50748.54</v>
          </cell>
          <cell r="K144">
            <v>50748.54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088E3-DA40-48FE-BA34-23461FD2F9FE}">
  <dimension ref="A1:P125"/>
  <sheetViews>
    <sheetView topLeftCell="A82" workbookViewId="0">
      <selection activeCell="G13" sqref="G13"/>
    </sheetView>
  </sheetViews>
  <sheetFormatPr defaultRowHeight="12.75" x14ac:dyDescent="0.2"/>
  <cols>
    <col min="1" max="1" width="29.85546875" style="25" bestFit="1" customWidth="1"/>
    <col min="2" max="2" width="21.85546875" style="27" customWidth="1"/>
    <col min="3" max="3" width="20.85546875" style="27" customWidth="1"/>
    <col min="4" max="4" width="18.28515625" style="27" customWidth="1"/>
    <col min="5" max="5" width="13.28515625" style="28" customWidth="1"/>
    <col min="6" max="9" width="16.42578125" style="29" customWidth="1"/>
    <col min="10" max="10" width="20.42578125" style="27" customWidth="1"/>
    <col min="11" max="13" width="16.42578125" style="27" customWidth="1"/>
    <col min="14" max="14" width="14" style="27" bestFit="1" customWidth="1"/>
    <col min="15" max="15" width="17.28515625" style="27" customWidth="1"/>
    <col min="16" max="16" width="13.140625" style="25" bestFit="1" customWidth="1"/>
    <col min="17" max="16384" width="9.140625" style="25"/>
  </cols>
  <sheetData>
    <row r="1" spans="1:16" s="11" customFormat="1" x14ac:dyDescent="0.2">
      <c r="A1" s="34" t="s">
        <v>106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3"/>
      <c r="O1" s="33"/>
    </row>
    <row r="2" spans="1:16" s="11" customFormat="1" x14ac:dyDescent="0.2">
      <c r="A2" s="34" t="s">
        <v>107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3"/>
      <c r="O2" s="33"/>
    </row>
    <row r="3" spans="1:16" s="11" customFormat="1" x14ac:dyDescent="0.2">
      <c r="A3" s="34" t="s">
        <v>707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3"/>
      <c r="O3" s="33"/>
    </row>
    <row r="4" spans="1:16" s="11" customFormat="1" x14ac:dyDescent="0.2">
      <c r="B4" s="12"/>
      <c r="C4" s="12"/>
      <c r="D4" s="12"/>
      <c r="E4" s="12"/>
      <c r="F4" s="30"/>
      <c r="G4" s="30"/>
      <c r="H4" s="30"/>
      <c r="I4" s="30"/>
      <c r="J4" s="30"/>
      <c r="K4" s="30"/>
      <c r="L4" s="30"/>
      <c r="M4" s="30"/>
      <c r="N4" s="33"/>
      <c r="O4" s="33"/>
    </row>
    <row r="5" spans="1:16" s="11" customFormat="1" ht="11.25" x14ac:dyDescent="0.2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6" s="14" customFormat="1" ht="11.25" x14ac:dyDescent="0.2">
      <c r="A6" s="37" t="s">
        <v>108</v>
      </c>
      <c r="B6" s="38" t="s">
        <v>116</v>
      </c>
      <c r="C6" s="38" t="s">
        <v>117</v>
      </c>
      <c r="D6" s="38" t="s">
        <v>118</v>
      </c>
      <c r="E6" s="41" t="s">
        <v>119</v>
      </c>
      <c r="F6" s="36" t="s">
        <v>109</v>
      </c>
      <c r="G6" s="36"/>
      <c r="H6" s="36"/>
      <c r="I6" s="36"/>
      <c r="J6" s="36" t="s">
        <v>113</v>
      </c>
      <c r="K6" s="36"/>
      <c r="L6" s="36"/>
      <c r="M6" s="36"/>
      <c r="N6" s="26"/>
      <c r="O6" s="26"/>
      <c r="P6" s="26"/>
    </row>
    <row r="7" spans="1:16" s="14" customFormat="1" ht="11.25" x14ac:dyDescent="0.2">
      <c r="A7" s="37"/>
      <c r="B7" s="39"/>
      <c r="C7" s="39"/>
      <c r="D7" s="39"/>
      <c r="E7" s="42"/>
      <c r="F7" s="36" t="s">
        <v>114</v>
      </c>
      <c r="G7" s="36"/>
      <c r="H7" s="36" t="s">
        <v>115</v>
      </c>
      <c r="I7" s="36"/>
      <c r="J7" s="36" t="s">
        <v>114</v>
      </c>
      <c r="K7" s="36"/>
      <c r="L7" s="36" t="s">
        <v>115</v>
      </c>
      <c r="M7" s="36"/>
      <c r="N7" s="26"/>
      <c r="O7" s="26"/>
    </row>
    <row r="8" spans="1:16" s="14" customFormat="1" ht="11.25" x14ac:dyDescent="0.2">
      <c r="A8" s="37"/>
      <c r="B8" s="40"/>
      <c r="C8" s="40"/>
      <c r="D8" s="40"/>
      <c r="E8" s="43"/>
      <c r="F8" s="13" t="s">
        <v>111</v>
      </c>
      <c r="G8" s="13" t="s">
        <v>112</v>
      </c>
      <c r="H8" s="13" t="s">
        <v>111</v>
      </c>
      <c r="I8" s="13" t="s">
        <v>112</v>
      </c>
      <c r="J8" s="13" t="s">
        <v>111</v>
      </c>
      <c r="K8" s="13" t="s">
        <v>112</v>
      </c>
      <c r="L8" s="13" t="s">
        <v>111</v>
      </c>
      <c r="M8" s="13" t="s">
        <v>112</v>
      </c>
      <c r="N8" s="26"/>
      <c r="O8" s="26"/>
    </row>
    <row r="9" spans="1:16" s="14" customFormat="1" ht="11.25" x14ac:dyDescent="0.2">
      <c r="A9" s="15" t="s">
        <v>0</v>
      </c>
      <c r="B9" s="16">
        <f>F9+H9+J9+L9</f>
        <v>5356243314.055809</v>
      </c>
      <c r="C9" s="16">
        <f t="shared" ref="C9:C72" si="0">G9+I9+K9+M9</f>
        <v>5173997100.3353968</v>
      </c>
      <c r="D9" s="17">
        <f>B9-C9</f>
        <v>182246213.72041225</v>
      </c>
      <c r="E9" s="18">
        <f>C9/B9</f>
        <v>0.96597499347310023</v>
      </c>
      <c r="F9" s="19">
        <v>2581622854.2883234</v>
      </c>
      <c r="G9" s="19">
        <v>2498926343.3477588</v>
      </c>
      <c r="H9" s="19">
        <v>2456522107.6974864</v>
      </c>
      <c r="I9" s="19">
        <v>2369123856.1976385</v>
      </c>
      <c r="J9" s="19">
        <v>186672500.84</v>
      </c>
      <c r="K9" s="19">
        <v>180369814.79999998</v>
      </c>
      <c r="L9" s="19">
        <v>131425851.23</v>
      </c>
      <c r="M9" s="19">
        <v>125577085.98999999</v>
      </c>
      <c r="N9" s="26"/>
      <c r="O9" s="26"/>
      <c r="P9" s="26"/>
    </row>
    <row r="10" spans="1:16" s="14" customFormat="1" ht="11.25" x14ac:dyDescent="0.2">
      <c r="A10" s="15" t="s">
        <v>1</v>
      </c>
      <c r="B10" s="16">
        <f t="shared" ref="B10:B73" si="1">F10+H10+J10+L10</f>
        <v>761016408.36930656</v>
      </c>
      <c r="C10" s="16">
        <f t="shared" si="0"/>
        <v>715542326.13025117</v>
      </c>
      <c r="D10" s="17">
        <f t="shared" ref="D10:D73" si="2">B10-C10</f>
        <v>45474082.239055395</v>
      </c>
      <c r="E10" s="18">
        <f t="shared" ref="E10:E73" si="3">C10/B10</f>
        <v>0.94024559557592657</v>
      </c>
      <c r="F10" s="19">
        <v>626790450.53072119</v>
      </c>
      <c r="G10" s="19">
        <v>590067387.38765633</v>
      </c>
      <c r="H10" s="19">
        <v>97749303.848585322</v>
      </c>
      <c r="I10" s="19">
        <v>89885703.662594795</v>
      </c>
      <c r="J10" s="19">
        <v>32318293.219999999</v>
      </c>
      <c r="K10" s="19">
        <v>32067345.329999998</v>
      </c>
      <c r="L10" s="19">
        <v>4158360.77</v>
      </c>
      <c r="M10" s="19">
        <v>3521889.75</v>
      </c>
      <c r="N10" s="26"/>
      <c r="O10" s="26"/>
      <c r="P10" s="26"/>
    </row>
    <row r="11" spans="1:16" ht="11.25" x14ac:dyDescent="0.2">
      <c r="A11" s="20" t="s">
        <v>102</v>
      </c>
      <c r="B11" s="21">
        <f t="shared" si="1"/>
        <v>149111314.07571718</v>
      </c>
      <c r="C11" s="21">
        <f t="shared" si="0"/>
        <v>139776124.63096789</v>
      </c>
      <c r="D11" s="22">
        <f t="shared" si="2"/>
        <v>9335189.4447492957</v>
      </c>
      <c r="E11" s="23">
        <f t="shared" si="3"/>
        <v>0.93739449281488474</v>
      </c>
      <c r="F11" s="24">
        <v>142490724.96571717</v>
      </c>
      <c r="G11" s="24">
        <v>133258480.98096788</v>
      </c>
      <c r="H11" s="24">
        <v>0</v>
      </c>
      <c r="I11" s="24">
        <v>0</v>
      </c>
      <c r="J11" s="24">
        <v>6620589.1100000003</v>
      </c>
      <c r="K11" s="24">
        <v>6517643.6499999994</v>
      </c>
      <c r="L11" s="24">
        <v>0</v>
      </c>
      <c r="M11" s="24">
        <v>0</v>
      </c>
      <c r="N11" s="26"/>
      <c r="O11" s="26"/>
      <c r="P11" s="26"/>
    </row>
    <row r="12" spans="1:16" ht="11.25" x14ac:dyDescent="0.2">
      <c r="A12" s="20" t="s">
        <v>104</v>
      </c>
      <c r="B12" s="21">
        <f t="shared" si="1"/>
        <v>162101508.5763081</v>
      </c>
      <c r="C12" s="21">
        <f t="shared" si="0"/>
        <v>144559868.51166645</v>
      </c>
      <c r="D12" s="22">
        <f t="shared" si="2"/>
        <v>17541640.064641654</v>
      </c>
      <c r="E12" s="23">
        <f t="shared" si="3"/>
        <v>0.89178607763305262</v>
      </c>
      <c r="F12" s="24">
        <v>145892192.31804517</v>
      </c>
      <c r="G12" s="24">
        <v>129410485.32643683</v>
      </c>
      <c r="H12" s="24">
        <v>581267.47826293472</v>
      </c>
      <c r="I12" s="24">
        <v>576374.73522962327</v>
      </c>
      <c r="J12" s="24">
        <v>15628048.779999999</v>
      </c>
      <c r="K12" s="24">
        <v>14573008.449999999</v>
      </c>
      <c r="L12" s="24">
        <v>0</v>
      </c>
      <c r="M12" s="24">
        <v>0</v>
      </c>
      <c r="N12" s="26"/>
      <c r="O12" s="26"/>
      <c r="P12" s="26"/>
    </row>
    <row r="13" spans="1:16" ht="11.25" x14ac:dyDescent="0.2">
      <c r="A13" s="20" t="s">
        <v>103</v>
      </c>
      <c r="B13" s="21">
        <f t="shared" si="1"/>
        <v>175021887.99731699</v>
      </c>
      <c r="C13" s="21">
        <f t="shared" si="0"/>
        <v>158827297.16545296</v>
      </c>
      <c r="D13" s="22">
        <f t="shared" si="2"/>
        <v>16194590.831864029</v>
      </c>
      <c r="E13" s="23">
        <f t="shared" si="3"/>
        <v>0.90747105395119332</v>
      </c>
      <c r="F13" s="24">
        <v>155402199.73945916</v>
      </c>
      <c r="G13" s="24">
        <v>139980853.71092939</v>
      </c>
      <c r="H13" s="24">
        <v>7656281.3278578324</v>
      </c>
      <c r="I13" s="24">
        <v>7034717.874523541</v>
      </c>
      <c r="J13" s="24">
        <v>11835060.600000001</v>
      </c>
      <c r="K13" s="24">
        <v>11713508.640000001</v>
      </c>
      <c r="L13" s="24">
        <v>128346.33</v>
      </c>
      <c r="M13" s="24">
        <v>98216.94</v>
      </c>
      <c r="N13" s="26"/>
      <c r="O13" s="26"/>
      <c r="P13" s="26"/>
    </row>
    <row r="14" spans="1:16" ht="11.25" x14ac:dyDescent="0.2">
      <c r="A14" s="20" t="s">
        <v>2</v>
      </c>
      <c r="B14" s="21">
        <f t="shared" si="1"/>
        <v>24676021.810625974</v>
      </c>
      <c r="C14" s="21">
        <f t="shared" si="0"/>
        <v>22667743.445540305</v>
      </c>
      <c r="D14" s="22">
        <f t="shared" si="2"/>
        <v>2008278.3650856689</v>
      </c>
      <c r="E14" s="23">
        <f t="shared" si="3"/>
        <v>0.9186141761221468</v>
      </c>
      <c r="F14" s="24">
        <v>22807114.580625974</v>
      </c>
      <c r="G14" s="24">
        <v>20783635.165540304</v>
      </c>
      <c r="H14" s="24">
        <v>0</v>
      </c>
      <c r="I14" s="24">
        <v>0</v>
      </c>
      <c r="J14" s="24">
        <v>1868907.23</v>
      </c>
      <c r="K14" s="24">
        <v>1884108.28</v>
      </c>
      <c r="L14" s="24">
        <v>0</v>
      </c>
      <c r="M14" s="24">
        <v>0</v>
      </c>
      <c r="N14" s="26"/>
      <c r="O14" s="26"/>
      <c r="P14" s="26"/>
    </row>
    <row r="15" spans="1:16" ht="11.25" x14ac:dyDescent="0.2">
      <c r="A15" s="20" t="s">
        <v>3</v>
      </c>
      <c r="B15" s="21">
        <f t="shared" si="1"/>
        <v>7213810.7536276504</v>
      </c>
      <c r="C15" s="21">
        <f t="shared" si="0"/>
        <v>5212323.4235468078</v>
      </c>
      <c r="D15" s="22">
        <f t="shared" si="2"/>
        <v>2001487.3300808426</v>
      </c>
      <c r="E15" s="23">
        <f t="shared" si="3"/>
        <v>0.72254784628577295</v>
      </c>
      <c r="F15" s="24">
        <v>6507470.9336276501</v>
      </c>
      <c r="G15" s="24">
        <v>4541300.5945468079</v>
      </c>
      <c r="H15" s="24">
        <v>0</v>
      </c>
      <c r="I15" s="24">
        <v>0</v>
      </c>
      <c r="J15" s="24">
        <v>706339.82</v>
      </c>
      <c r="K15" s="24">
        <v>671022.82899999991</v>
      </c>
      <c r="L15" s="24">
        <v>0</v>
      </c>
      <c r="M15" s="24">
        <v>0</v>
      </c>
      <c r="N15" s="26"/>
      <c r="O15" s="26"/>
      <c r="P15" s="26"/>
    </row>
    <row r="16" spans="1:16" ht="11.25" x14ac:dyDescent="0.2">
      <c r="A16" s="20" t="s">
        <v>4</v>
      </c>
      <c r="B16" s="21">
        <f t="shared" si="1"/>
        <v>10140700.608104471</v>
      </c>
      <c r="C16" s="21">
        <f t="shared" si="0"/>
        <v>7833673.6211444596</v>
      </c>
      <c r="D16" s="22">
        <f t="shared" si="2"/>
        <v>2307026.9869600115</v>
      </c>
      <c r="E16" s="23">
        <f t="shared" si="3"/>
        <v>0.77249826455617565</v>
      </c>
      <c r="F16" s="24">
        <v>9467856.9881044719</v>
      </c>
      <c r="G16" s="24">
        <v>7243437.2811444597</v>
      </c>
      <c r="H16" s="24">
        <v>0</v>
      </c>
      <c r="I16" s="24">
        <v>0</v>
      </c>
      <c r="J16" s="24">
        <v>672843.62</v>
      </c>
      <c r="K16" s="24">
        <v>590236.34</v>
      </c>
      <c r="L16" s="24">
        <v>0</v>
      </c>
      <c r="M16" s="24">
        <v>0</v>
      </c>
      <c r="N16" s="26"/>
      <c r="O16" s="26"/>
      <c r="P16" s="26"/>
    </row>
    <row r="17" spans="1:16" ht="11.25" x14ac:dyDescent="0.2">
      <c r="A17" s="20" t="s">
        <v>5</v>
      </c>
      <c r="B17" s="21">
        <f t="shared" si="1"/>
        <v>13885495.603702381</v>
      </c>
      <c r="C17" s="21">
        <f t="shared" si="0"/>
        <v>13002420.796342889</v>
      </c>
      <c r="D17" s="22">
        <f t="shared" si="2"/>
        <v>883074.80735949241</v>
      </c>
      <c r="E17" s="23">
        <f t="shared" si="3"/>
        <v>0.93640307609013018</v>
      </c>
      <c r="F17" s="24">
        <v>6559376.8737023808</v>
      </c>
      <c r="G17" s="24">
        <v>6042608.0028428892</v>
      </c>
      <c r="H17" s="24">
        <v>0</v>
      </c>
      <c r="I17" s="24">
        <v>0</v>
      </c>
      <c r="J17" s="24">
        <v>7326118.7300000004</v>
      </c>
      <c r="K17" s="24">
        <v>6959812.7934999997</v>
      </c>
      <c r="L17" s="24">
        <v>0</v>
      </c>
      <c r="M17" s="24">
        <v>0</v>
      </c>
      <c r="N17" s="26"/>
      <c r="O17" s="26"/>
      <c r="P17" s="26"/>
    </row>
    <row r="18" spans="1:16" s="14" customFormat="1" ht="11.25" x14ac:dyDescent="0.2">
      <c r="A18" s="15" t="s">
        <v>6</v>
      </c>
      <c r="B18" s="16">
        <f t="shared" si="1"/>
        <v>438981669.80662274</v>
      </c>
      <c r="C18" s="16">
        <f t="shared" si="0"/>
        <v>379211831.90271974</v>
      </c>
      <c r="D18" s="17">
        <f t="shared" si="2"/>
        <v>59769837.903903008</v>
      </c>
      <c r="E18" s="18">
        <f t="shared" si="3"/>
        <v>0.86384434245231145</v>
      </c>
      <c r="F18" s="19">
        <v>366443876.48362219</v>
      </c>
      <c r="G18" s="19">
        <v>313545216.91535038</v>
      </c>
      <c r="H18" s="19">
        <v>35572035.973000504</v>
      </c>
      <c r="I18" s="19">
        <v>31614040.967369407</v>
      </c>
      <c r="J18" s="19">
        <v>35872705.910000004</v>
      </c>
      <c r="K18" s="19">
        <v>33080462.190000001</v>
      </c>
      <c r="L18" s="19">
        <v>1093051.44</v>
      </c>
      <c r="M18" s="19">
        <v>972111.83000000007</v>
      </c>
      <c r="N18" s="26"/>
      <c r="O18" s="26"/>
      <c r="P18" s="26"/>
    </row>
    <row r="19" spans="1:16" ht="11.25" x14ac:dyDescent="0.2">
      <c r="A19" s="20" t="s">
        <v>8</v>
      </c>
      <c r="B19" s="21">
        <f t="shared" si="1"/>
        <v>39526695.934220925</v>
      </c>
      <c r="C19" s="21">
        <f t="shared" si="0"/>
        <v>35048798.751553364</v>
      </c>
      <c r="D19" s="22">
        <f t="shared" si="2"/>
        <v>4477897.1826675609</v>
      </c>
      <c r="E19" s="23">
        <f t="shared" si="3"/>
        <v>0.88671207960008758</v>
      </c>
      <c r="F19" s="24">
        <v>34037936.214350261</v>
      </c>
      <c r="G19" s="24">
        <v>29762884.480461918</v>
      </c>
      <c r="H19" s="24">
        <v>4287411.2698706603</v>
      </c>
      <c r="I19" s="24">
        <v>4100132.4010914406</v>
      </c>
      <c r="J19" s="24">
        <v>1175715.56</v>
      </c>
      <c r="K19" s="24">
        <v>1167931.6300000001</v>
      </c>
      <c r="L19" s="24">
        <v>25632.89</v>
      </c>
      <c r="M19" s="24">
        <v>17850.239999999998</v>
      </c>
      <c r="N19" s="26"/>
      <c r="O19" s="26"/>
      <c r="P19" s="26"/>
    </row>
    <row r="20" spans="1:16" ht="11.25" x14ac:dyDescent="0.2">
      <c r="A20" s="20" t="s">
        <v>7</v>
      </c>
      <c r="B20" s="21">
        <f t="shared" si="1"/>
        <v>64857529.460167885</v>
      </c>
      <c r="C20" s="21">
        <f t="shared" si="0"/>
        <v>57551408.263778619</v>
      </c>
      <c r="D20" s="22">
        <f t="shared" si="2"/>
        <v>7306121.1963892654</v>
      </c>
      <c r="E20" s="23">
        <f t="shared" si="3"/>
        <v>0.88735122572196801</v>
      </c>
      <c r="F20" s="24">
        <v>59824971.008202523</v>
      </c>
      <c r="G20" s="24">
        <v>52561389.905253425</v>
      </c>
      <c r="H20" s="24">
        <v>-16843.238034635448</v>
      </c>
      <c r="I20" s="24">
        <v>-15743.7514748062</v>
      </c>
      <c r="J20" s="24">
        <v>5049401.6900000004</v>
      </c>
      <c r="K20" s="24">
        <v>5005761.1100000003</v>
      </c>
      <c r="L20" s="24">
        <v>0</v>
      </c>
      <c r="M20" s="24">
        <v>1</v>
      </c>
      <c r="N20" s="26"/>
      <c r="O20" s="26"/>
      <c r="P20" s="26"/>
    </row>
    <row r="21" spans="1:16" ht="11.25" x14ac:dyDescent="0.2">
      <c r="A21" s="20" t="s">
        <v>9</v>
      </c>
      <c r="B21" s="21">
        <f t="shared" si="1"/>
        <v>56607272.652014405</v>
      </c>
      <c r="C21" s="21">
        <f t="shared" si="0"/>
        <v>46349620.636495307</v>
      </c>
      <c r="D21" s="22">
        <f t="shared" si="2"/>
        <v>10257652.015519097</v>
      </c>
      <c r="E21" s="23">
        <f t="shared" si="3"/>
        <v>0.81879268272512207</v>
      </c>
      <c r="F21" s="24">
        <v>38218641.209713668</v>
      </c>
      <c r="G21" s="24">
        <v>28986591.953923833</v>
      </c>
      <c r="H21" s="24">
        <v>9830052.1723007429</v>
      </c>
      <c r="I21" s="24">
        <v>8632914.9725714754</v>
      </c>
      <c r="J21" s="24">
        <v>8005668.8699999992</v>
      </c>
      <c r="K21" s="24">
        <v>7926513.6600000001</v>
      </c>
      <c r="L21" s="24">
        <v>552910.4</v>
      </c>
      <c r="M21" s="24">
        <v>803600.05</v>
      </c>
      <c r="N21" s="26"/>
      <c r="O21" s="26"/>
      <c r="P21" s="26"/>
    </row>
    <row r="22" spans="1:16" ht="11.25" x14ac:dyDescent="0.2">
      <c r="A22" s="20" t="s">
        <v>10</v>
      </c>
      <c r="B22" s="21">
        <f t="shared" si="1"/>
        <v>46051587.876744702</v>
      </c>
      <c r="C22" s="21">
        <f t="shared" si="0"/>
        <v>36787511.228366047</v>
      </c>
      <c r="D22" s="22">
        <f t="shared" si="2"/>
        <v>9264076.6483786553</v>
      </c>
      <c r="E22" s="23">
        <f t="shared" si="3"/>
        <v>0.79883263367218527</v>
      </c>
      <c r="F22" s="24">
        <v>39967552.334141836</v>
      </c>
      <c r="G22" s="24">
        <v>31067471.486771833</v>
      </c>
      <c r="H22" s="24">
        <v>31091.72260286353</v>
      </c>
      <c r="I22" s="24">
        <v>16423.921594213229</v>
      </c>
      <c r="J22" s="24">
        <v>6047010.6200000001</v>
      </c>
      <c r="K22" s="24">
        <v>5697470.7199999997</v>
      </c>
      <c r="L22" s="24">
        <v>5933.2</v>
      </c>
      <c r="M22" s="24">
        <v>6145.1</v>
      </c>
      <c r="N22" s="26"/>
      <c r="O22" s="26"/>
      <c r="P22" s="26"/>
    </row>
    <row r="23" spans="1:16" ht="11.25" x14ac:dyDescent="0.2">
      <c r="A23" s="20" t="s">
        <v>11</v>
      </c>
      <c r="B23" s="21">
        <f t="shared" si="1"/>
        <v>3272636.4913005312</v>
      </c>
      <c r="C23" s="21">
        <f t="shared" si="0"/>
        <v>2160855.8257680242</v>
      </c>
      <c r="D23" s="22">
        <f t="shared" si="2"/>
        <v>1111780.665532507</v>
      </c>
      <c r="E23" s="23">
        <f t="shared" si="3"/>
        <v>0.6602798176675313</v>
      </c>
      <c r="F23" s="24">
        <v>1933951.4789244221</v>
      </c>
      <c r="G23" s="24">
        <v>884300.82980785135</v>
      </c>
      <c r="H23" s="24">
        <v>334770.58237610915</v>
      </c>
      <c r="I23" s="24">
        <v>281954.48596017295</v>
      </c>
      <c r="J23" s="24">
        <v>604618.12000000011</v>
      </c>
      <c r="K23" s="24">
        <v>599039.67999999993</v>
      </c>
      <c r="L23" s="24">
        <v>399296.31</v>
      </c>
      <c r="M23" s="24">
        <v>395560.83</v>
      </c>
      <c r="N23" s="26"/>
      <c r="O23" s="26"/>
      <c r="P23" s="26"/>
    </row>
    <row r="24" spans="1:16" ht="11.25" x14ac:dyDescent="0.2">
      <c r="A24" s="20" t="s">
        <v>12</v>
      </c>
      <c r="B24" s="21">
        <f t="shared" si="1"/>
        <v>25968540.96953658</v>
      </c>
      <c r="C24" s="21">
        <f t="shared" si="0"/>
        <v>22395078.099899627</v>
      </c>
      <c r="D24" s="22">
        <f t="shared" si="2"/>
        <v>3573462.8696369529</v>
      </c>
      <c r="E24" s="23">
        <f t="shared" si="3"/>
        <v>0.86239262060086685</v>
      </c>
      <c r="F24" s="24">
        <v>23141596.839536581</v>
      </c>
      <c r="G24" s="24">
        <v>19591186.929899629</v>
      </c>
      <c r="H24" s="24">
        <v>0</v>
      </c>
      <c r="I24" s="24">
        <v>0</v>
      </c>
      <c r="J24" s="24">
        <v>2826944.13</v>
      </c>
      <c r="K24" s="24">
        <v>2803891.17</v>
      </c>
      <c r="L24" s="24">
        <v>0</v>
      </c>
      <c r="M24" s="24">
        <v>0</v>
      </c>
      <c r="N24" s="26"/>
      <c r="O24" s="26"/>
      <c r="P24" s="26"/>
    </row>
    <row r="25" spans="1:16" s="14" customFormat="1" ht="11.25" x14ac:dyDescent="0.2">
      <c r="A25" s="15" t="s">
        <v>13</v>
      </c>
      <c r="B25" s="16">
        <f t="shared" si="1"/>
        <v>208618143.02406818</v>
      </c>
      <c r="C25" s="16">
        <f t="shared" si="0"/>
        <v>196644654.05117488</v>
      </c>
      <c r="D25" s="17">
        <f t="shared" si="2"/>
        <v>11973488.972893298</v>
      </c>
      <c r="E25" s="18">
        <f t="shared" si="3"/>
        <v>0.94260571588199826</v>
      </c>
      <c r="F25" s="19">
        <v>200064726.03406817</v>
      </c>
      <c r="G25" s="19">
        <v>188237549.24117488</v>
      </c>
      <c r="H25" s="19">
        <v>0</v>
      </c>
      <c r="I25" s="19">
        <v>0</v>
      </c>
      <c r="J25" s="19">
        <v>8553416.9900000002</v>
      </c>
      <c r="K25" s="19">
        <v>8407104.8100000005</v>
      </c>
      <c r="L25" s="19">
        <v>0</v>
      </c>
      <c r="M25" s="19">
        <v>0</v>
      </c>
      <c r="N25" s="26"/>
      <c r="O25" s="26"/>
      <c r="P25" s="26"/>
    </row>
    <row r="26" spans="1:16" ht="11.25" x14ac:dyDescent="0.2">
      <c r="A26" s="20" t="s">
        <v>14</v>
      </c>
      <c r="B26" s="21">
        <f t="shared" si="1"/>
        <v>20603897.42054981</v>
      </c>
      <c r="C26" s="21">
        <f t="shared" si="0"/>
        <v>17553751.854992874</v>
      </c>
      <c r="D26" s="22">
        <f t="shared" si="2"/>
        <v>3050145.565556936</v>
      </c>
      <c r="E26" s="23">
        <f t="shared" si="3"/>
        <v>0.85196268922816532</v>
      </c>
      <c r="F26" s="24">
        <v>19113476.450549811</v>
      </c>
      <c r="G26" s="24">
        <v>16127148.894992873</v>
      </c>
      <c r="H26" s="24">
        <v>0</v>
      </c>
      <c r="I26" s="24">
        <v>0</v>
      </c>
      <c r="J26" s="24">
        <v>1490420.97</v>
      </c>
      <c r="K26" s="24">
        <v>1426602.96</v>
      </c>
      <c r="L26" s="24">
        <v>0</v>
      </c>
      <c r="M26" s="24">
        <v>0</v>
      </c>
      <c r="N26" s="26"/>
      <c r="O26" s="26"/>
      <c r="P26" s="26"/>
    </row>
    <row r="27" spans="1:16" ht="11.25" x14ac:dyDescent="0.2">
      <c r="A27" s="20" t="s">
        <v>15</v>
      </c>
      <c r="B27" s="21">
        <f t="shared" si="1"/>
        <v>21767481.692041285</v>
      </c>
      <c r="C27" s="21">
        <f t="shared" si="0"/>
        <v>16427557.276315644</v>
      </c>
      <c r="D27" s="22">
        <f t="shared" si="2"/>
        <v>5339924.415725641</v>
      </c>
      <c r="E27" s="23">
        <f t="shared" si="3"/>
        <v>0.75468340843130022</v>
      </c>
      <c r="F27" s="24">
        <v>18426577.172041286</v>
      </c>
      <c r="G27" s="24">
        <v>13122083.406315643</v>
      </c>
      <c r="H27" s="24">
        <v>0</v>
      </c>
      <c r="I27" s="24">
        <v>0</v>
      </c>
      <c r="J27" s="24">
        <v>3340904.52</v>
      </c>
      <c r="K27" s="24">
        <v>3305473.87</v>
      </c>
      <c r="L27" s="24">
        <v>0</v>
      </c>
      <c r="M27" s="24">
        <v>0</v>
      </c>
      <c r="N27" s="26"/>
      <c r="O27" s="26"/>
      <c r="P27" s="26"/>
    </row>
    <row r="28" spans="1:16" ht="11.25" x14ac:dyDescent="0.2">
      <c r="A28" s="20" t="s">
        <v>16</v>
      </c>
      <c r="B28" s="21">
        <f t="shared" si="1"/>
        <v>10318002.003764957</v>
      </c>
      <c r="C28" s="21">
        <f t="shared" si="0"/>
        <v>7697936.7449622266</v>
      </c>
      <c r="D28" s="22">
        <f t="shared" si="2"/>
        <v>2620065.2588027306</v>
      </c>
      <c r="E28" s="23">
        <f t="shared" si="3"/>
        <v>0.74606854526228139</v>
      </c>
      <c r="F28" s="24">
        <v>9391222.633764958</v>
      </c>
      <c r="G28" s="24">
        <v>6793034.6949622268</v>
      </c>
      <c r="H28" s="24">
        <v>0</v>
      </c>
      <c r="I28" s="24">
        <v>0</v>
      </c>
      <c r="J28" s="24">
        <v>926779.37</v>
      </c>
      <c r="K28" s="24">
        <v>904902.04999999993</v>
      </c>
      <c r="L28" s="24">
        <v>0</v>
      </c>
      <c r="M28" s="24">
        <v>0</v>
      </c>
      <c r="N28" s="26"/>
      <c r="O28" s="26"/>
      <c r="P28" s="26"/>
    </row>
    <row r="29" spans="1:16" s="14" customFormat="1" ht="11.25" x14ac:dyDescent="0.2">
      <c r="A29" s="15" t="s">
        <v>17</v>
      </c>
      <c r="B29" s="16">
        <f t="shared" si="1"/>
        <v>625207324.42887282</v>
      </c>
      <c r="C29" s="16">
        <f t="shared" si="0"/>
        <v>589629651.54421544</v>
      </c>
      <c r="D29" s="17">
        <f t="shared" si="2"/>
        <v>35577672.884657383</v>
      </c>
      <c r="E29" s="18">
        <f t="shared" si="3"/>
        <v>0.94309459999183853</v>
      </c>
      <c r="F29" s="19">
        <v>469641293.24376202</v>
      </c>
      <c r="G29" s="19">
        <v>441718962.97288001</v>
      </c>
      <c r="H29" s="19">
        <v>109455789.17511076</v>
      </c>
      <c r="I29" s="19">
        <v>104993655.68133545</v>
      </c>
      <c r="J29" s="19">
        <v>40518329.759999998</v>
      </c>
      <c r="K29" s="19">
        <v>38364695.829999998</v>
      </c>
      <c r="L29" s="19">
        <v>5591912.25</v>
      </c>
      <c r="M29" s="19">
        <v>4552337.0599999996</v>
      </c>
      <c r="N29" s="26"/>
      <c r="O29" s="26"/>
      <c r="P29" s="26"/>
    </row>
    <row r="30" spans="1:16" ht="11.25" x14ac:dyDescent="0.2">
      <c r="A30" s="20" t="s">
        <v>18</v>
      </c>
      <c r="B30" s="21">
        <f t="shared" si="1"/>
        <v>28962637.693680961</v>
      </c>
      <c r="C30" s="21">
        <f t="shared" si="0"/>
        <v>26149872.648521163</v>
      </c>
      <c r="D30" s="22">
        <f t="shared" si="2"/>
        <v>2812765.0451597981</v>
      </c>
      <c r="E30" s="23">
        <f t="shared" si="3"/>
        <v>0.90288298065567818</v>
      </c>
      <c r="F30" s="24">
        <v>22644080.563137293</v>
      </c>
      <c r="G30" s="24">
        <v>20416143.290895525</v>
      </c>
      <c r="H30" s="24">
        <v>4161921.5405436694</v>
      </c>
      <c r="I30" s="24">
        <v>3627001.5676256376</v>
      </c>
      <c r="J30" s="24">
        <v>2002743.5</v>
      </c>
      <c r="K30" s="24">
        <v>1956274.66</v>
      </c>
      <c r="L30" s="24">
        <v>153892.09</v>
      </c>
      <c r="M30" s="24">
        <v>150453.12999999998</v>
      </c>
      <c r="N30" s="26"/>
      <c r="O30" s="26"/>
      <c r="P30" s="26"/>
    </row>
    <row r="31" spans="1:16" ht="11.25" x14ac:dyDescent="0.2">
      <c r="A31" s="20" t="s">
        <v>19</v>
      </c>
      <c r="B31" s="21">
        <f t="shared" si="1"/>
        <v>14689745.65898818</v>
      </c>
      <c r="C31" s="21">
        <f t="shared" si="0"/>
        <v>12700009.268154508</v>
      </c>
      <c r="D31" s="22">
        <f t="shared" si="2"/>
        <v>1989736.3908336721</v>
      </c>
      <c r="E31" s="23">
        <f t="shared" si="3"/>
        <v>0.86454929601751018</v>
      </c>
      <c r="F31" s="24">
        <v>13780799.32898818</v>
      </c>
      <c r="G31" s="24">
        <v>11792020.778154507</v>
      </c>
      <c r="H31" s="24">
        <v>0</v>
      </c>
      <c r="I31" s="24">
        <v>0</v>
      </c>
      <c r="J31" s="24">
        <v>908946.33</v>
      </c>
      <c r="K31" s="24">
        <v>907988.49</v>
      </c>
      <c r="L31" s="24">
        <v>0</v>
      </c>
      <c r="M31" s="24">
        <v>0</v>
      </c>
      <c r="N31" s="26"/>
      <c r="O31" s="26"/>
      <c r="P31" s="26"/>
    </row>
    <row r="32" spans="1:16" ht="11.25" x14ac:dyDescent="0.2">
      <c r="A32" s="20" t="s">
        <v>20</v>
      </c>
      <c r="B32" s="21">
        <f t="shared" si="1"/>
        <v>6183016.9985734494</v>
      </c>
      <c r="C32" s="21">
        <f t="shared" si="0"/>
        <v>5958978.2312215781</v>
      </c>
      <c r="D32" s="22">
        <f t="shared" si="2"/>
        <v>224038.76735187136</v>
      </c>
      <c r="E32" s="23">
        <f t="shared" si="3"/>
        <v>0.96376546152087861</v>
      </c>
      <c r="F32" s="24">
        <v>5388350.7485734494</v>
      </c>
      <c r="G32" s="24">
        <v>5176304.8012215784</v>
      </c>
      <c r="H32" s="24">
        <v>0</v>
      </c>
      <c r="I32" s="24">
        <v>0</v>
      </c>
      <c r="J32" s="24">
        <v>794666.25</v>
      </c>
      <c r="K32" s="24">
        <v>782673.42999999993</v>
      </c>
      <c r="L32" s="24">
        <v>0</v>
      </c>
      <c r="M32" s="24">
        <v>0</v>
      </c>
      <c r="N32" s="26"/>
      <c r="O32" s="26"/>
      <c r="P32" s="26"/>
    </row>
    <row r="33" spans="1:16" ht="11.25" x14ac:dyDescent="0.2">
      <c r="A33" s="20" t="s">
        <v>21</v>
      </c>
      <c r="B33" s="21">
        <f t="shared" si="1"/>
        <v>6400302.1824695729</v>
      </c>
      <c r="C33" s="21">
        <f t="shared" si="0"/>
        <v>6229554.4904611828</v>
      </c>
      <c r="D33" s="22">
        <f t="shared" si="2"/>
        <v>170747.69200839009</v>
      </c>
      <c r="E33" s="23">
        <f t="shared" si="3"/>
        <v>0.97332193275560208</v>
      </c>
      <c r="F33" s="24">
        <v>3000514.2269725008</v>
      </c>
      <c r="G33" s="24">
        <v>2897747.7974945824</v>
      </c>
      <c r="H33" s="24">
        <v>728050.46549707151</v>
      </c>
      <c r="I33" s="24">
        <v>675862.80296660028</v>
      </c>
      <c r="J33" s="24">
        <v>2671737.4900000002</v>
      </c>
      <c r="K33" s="24">
        <v>2655943.89</v>
      </c>
      <c r="L33" s="24">
        <v>0</v>
      </c>
      <c r="M33" s="24">
        <v>0</v>
      </c>
      <c r="N33" s="26"/>
      <c r="O33" s="26"/>
      <c r="P33" s="26"/>
    </row>
    <row r="34" spans="1:16" ht="11.25" x14ac:dyDescent="0.2">
      <c r="A34" s="20" t="s">
        <v>22</v>
      </c>
      <c r="B34" s="21">
        <f t="shared" si="1"/>
        <v>2008611.4225797923</v>
      </c>
      <c r="C34" s="21">
        <f t="shared" si="0"/>
        <v>1746356.3261956354</v>
      </c>
      <c r="D34" s="22">
        <f t="shared" si="2"/>
        <v>262255.09638415696</v>
      </c>
      <c r="E34" s="23">
        <f t="shared" si="3"/>
        <v>0.86943462860162102</v>
      </c>
      <c r="F34" s="24">
        <v>1700307.5525797924</v>
      </c>
      <c r="G34" s="24">
        <v>1458588.2296956354</v>
      </c>
      <c r="H34" s="24">
        <v>0</v>
      </c>
      <c r="I34" s="24">
        <v>0</v>
      </c>
      <c r="J34" s="24">
        <v>308303.87</v>
      </c>
      <c r="K34" s="24">
        <v>287768.09649999999</v>
      </c>
      <c r="L34" s="24">
        <v>0</v>
      </c>
      <c r="M34" s="24">
        <v>0</v>
      </c>
      <c r="N34" s="26"/>
      <c r="O34" s="26"/>
      <c r="P34" s="26"/>
    </row>
    <row r="35" spans="1:16" ht="11.25" x14ac:dyDescent="0.2">
      <c r="A35" s="20" t="s">
        <v>23</v>
      </c>
      <c r="B35" s="21">
        <f t="shared" si="1"/>
        <v>7060007.7752043512</v>
      </c>
      <c r="C35" s="21">
        <f t="shared" si="0"/>
        <v>6902800.4866724648</v>
      </c>
      <c r="D35" s="22">
        <f t="shared" si="2"/>
        <v>157207.28853188641</v>
      </c>
      <c r="E35" s="23">
        <f t="shared" si="3"/>
        <v>0.97773270320126016</v>
      </c>
      <c r="F35" s="24">
        <v>3457552.4666943438</v>
      </c>
      <c r="G35" s="24">
        <v>3342631.4086843077</v>
      </c>
      <c r="H35" s="24">
        <v>3018201.8985100072</v>
      </c>
      <c r="I35" s="24">
        <v>2980587.0979881575</v>
      </c>
      <c r="J35" s="24">
        <v>390984.23000000004</v>
      </c>
      <c r="K35" s="24">
        <v>388114.34</v>
      </c>
      <c r="L35" s="24">
        <v>193269.18</v>
      </c>
      <c r="M35" s="24">
        <v>191467.63999999998</v>
      </c>
      <c r="N35" s="26"/>
      <c r="O35" s="26"/>
      <c r="P35" s="26"/>
    </row>
    <row r="36" spans="1:16" ht="11.25" x14ac:dyDescent="0.2">
      <c r="A36" s="20" t="s">
        <v>24</v>
      </c>
      <c r="B36" s="21">
        <f t="shared" si="1"/>
        <v>19522267.353963897</v>
      </c>
      <c r="C36" s="21">
        <f t="shared" si="0"/>
        <v>18498148.35885638</v>
      </c>
      <c r="D36" s="22">
        <f t="shared" si="2"/>
        <v>1024118.9951075166</v>
      </c>
      <c r="E36" s="23">
        <f t="shared" si="3"/>
        <v>0.94754098094555728</v>
      </c>
      <c r="F36" s="24">
        <v>7967723.3930196641</v>
      </c>
      <c r="G36" s="24">
        <v>7409268.4044279866</v>
      </c>
      <c r="H36" s="24">
        <v>10462302.370944232</v>
      </c>
      <c r="I36" s="24">
        <v>10066943.844428392</v>
      </c>
      <c r="J36" s="24">
        <v>573962.82999999996</v>
      </c>
      <c r="K36" s="24">
        <v>534809.59</v>
      </c>
      <c r="L36" s="24">
        <v>518278.76</v>
      </c>
      <c r="M36" s="24">
        <v>487126.52</v>
      </c>
      <c r="N36" s="26"/>
      <c r="O36" s="26"/>
      <c r="P36" s="26"/>
    </row>
    <row r="37" spans="1:16" ht="11.25" x14ac:dyDescent="0.2">
      <c r="A37" s="20" t="s">
        <v>25</v>
      </c>
      <c r="B37" s="21">
        <f t="shared" si="1"/>
        <v>4434216.5942676682</v>
      </c>
      <c r="C37" s="21">
        <f t="shared" si="0"/>
        <v>4168452.1480890233</v>
      </c>
      <c r="D37" s="22">
        <f t="shared" si="2"/>
        <v>265764.4461786449</v>
      </c>
      <c r="E37" s="23">
        <f t="shared" si="3"/>
        <v>0.94006507338360246</v>
      </c>
      <c r="F37" s="24">
        <v>3986869.0642676684</v>
      </c>
      <c r="G37" s="24">
        <v>3723812.3680890235</v>
      </c>
      <c r="H37" s="24">
        <v>0</v>
      </c>
      <c r="I37" s="24">
        <v>0</v>
      </c>
      <c r="J37" s="24">
        <v>447347.52999999997</v>
      </c>
      <c r="K37" s="24">
        <v>444639.77999999997</v>
      </c>
      <c r="L37" s="24">
        <v>0</v>
      </c>
      <c r="M37" s="24">
        <v>0</v>
      </c>
      <c r="N37" s="26"/>
      <c r="O37" s="26"/>
      <c r="P37" s="26"/>
    </row>
    <row r="38" spans="1:16" ht="11.25" x14ac:dyDescent="0.2">
      <c r="A38" s="20" t="s">
        <v>26</v>
      </c>
      <c r="B38" s="21">
        <f t="shared" si="1"/>
        <v>4442908.3111957293</v>
      </c>
      <c r="C38" s="21">
        <f t="shared" si="0"/>
        <v>3928880.709336089</v>
      </c>
      <c r="D38" s="22">
        <f t="shared" si="2"/>
        <v>514027.60185964033</v>
      </c>
      <c r="E38" s="23">
        <f t="shared" si="3"/>
        <v>0.88430380150669841</v>
      </c>
      <c r="F38" s="24">
        <v>3956423.1811957289</v>
      </c>
      <c r="G38" s="24">
        <v>3452423.1193360891</v>
      </c>
      <c r="H38" s="24">
        <v>0</v>
      </c>
      <c r="I38" s="24">
        <v>0</v>
      </c>
      <c r="J38" s="24">
        <v>486485.13</v>
      </c>
      <c r="K38" s="24">
        <v>476457.58999999997</v>
      </c>
      <c r="L38" s="24">
        <v>0</v>
      </c>
      <c r="M38" s="24">
        <v>0</v>
      </c>
      <c r="N38" s="26"/>
      <c r="O38" s="26"/>
      <c r="P38" s="26"/>
    </row>
    <row r="39" spans="1:16" ht="11.25" x14ac:dyDescent="0.2">
      <c r="A39" s="20" t="s">
        <v>27</v>
      </c>
      <c r="B39" s="21">
        <f t="shared" si="1"/>
        <v>28751320.314399771</v>
      </c>
      <c r="C39" s="21">
        <f t="shared" si="0"/>
        <v>26926357.635207143</v>
      </c>
      <c r="D39" s="22">
        <f t="shared" si="2"/>
        <v>1824962.6791926287</v>
      </c>
      <c r="E39" s="23">
        <f t="shared" si="3"/>
        <v>0.93652595222631851</v>
      </c>
      <c r="F39" s="24">
        <v>15100106.989862476</v>
      </c>
      <c r="G39" s="24">
        <v>13955814.586673997</v>
      </c>
      <c r="H39" s="24">
        <v>11293453.444537293</v>
      </c>
      <c r="I39" s="24">
        <v>10688693.848533148</v>
      </c>
      <c r="J39" s="24">
        <v>1341084.96</v>
      </c>
      <c r="K39" s="24">
        <v>1267879.45</v>
      </c>
      <c r="L39" s="24">
        <v>1016674.9199999999</v>
      </c>
      <c r="M39" s="24">
        <v>1013969.75</v>
      </c>
      <c r="N39" s="26"/>
      <c r="O39" s="26"/>
      <c r="P39" s="26"/>
    </row>
    <row r="40" spans="1:16" ht="11.25" x14ac:dyDescent="0.2">
      <c r="A40" s="20" t="s">
        <v>28</v>
      </c>
      <c r="B40" s="21">
        <f t="shared" si="1"/>
        <v>29536054.575781722</v>
      </c>
      <c r="C40" s="21">
        <f t="shared" si="0"/>
        <v>26327844.816214286</v>
      </c>
      <c r="D40" s="22">
        <f t="shared" si="2"/>
        <v>3208209.7595674358</v>
      </c>
      <c r="E40" s="23">
        <f t="shared" si="3"/>
        <v>0.89137988110984778</v>
      </c>
      <c r="F40" s="24">
        <v>14106557.741735265</v>
      </c>
      <c r="G40" s="24">
        <v>11708307.78353429</v>
      </c>
      <c r="H40" s="24">
        <v>8987726.7640464567</v>
      </c>
      <c r="I40" s="24">
        <v>8310410.9026799966</v>
      </c>
      <c r="J40" s="24">
        <v>4431622.55</v>
      </c>
      <c r="K40" s="24">
        <v>4310362.16</v>
      </c>
      <c r="L40" s="24">
        <v>2010147.52</v>
      </c>
      <c r="M40" s="24">
        <v>1998763.97</v>
      </c>
      <c r="N40" s="26"/>
      <c r="O40" s="26"/>
      <c r="P40" s="26"/>
    </row>
    <row r="41" spans="1:16" s="14" customFormat="1" ht="11.25" x14ac:dyDescent="0.2">
      <c r="A41" s="15" t="s">
        <v>29</v>
      </c>
      <c r="B41" s="16">
        <f t="shared" si="1"/>
        <v>113686365.10680336</v>
      </c>
      <c r="C41" s="16">
        <f t="shared" si="0"/>
        <v>106669079.89291613</v>
      </c>
      <c r="D41" s="17">
        <f t="shared" si="2"/>
        <v>7017285.2138872296</v>
      </c>
      <c r="E41" s="18">
        <f t="shared" si="3"/>
        <v>0.93827504989455157</v>
      </c>
      <c r="F41" s="19">
        <v>46836175.96246092</v>
      </c>
      <c r="G41" s="19">
        <v>41799125.716393799</v>
      </c>
      <c r="H41" s="19">
        <v>59295893.134342439</v>
      </c>
      <c r="I41" s="19">
        <v>57699949.196522325</v>
      </c>
      <c r="J41" s="19">
        <v>5217473.3299999991</v>
      </c>
      <c r="K41" s="19">
        <v>5034931.3599999994</v>
      </c>
      <c r="L41" s="19">
        <v>2336822.6799999997</v>
      </c>
      <c r="M41" s="19">
        <v>2135073.62</v>
      </c>
      <c r="N41" s="26"/>
      <c r="O41" s="26"/>
      <c r="P41" s="26"/>
    </row>
    <row r="42" spans="1:16" ht="11.25" x14ac:dyDescent="0.2">
      <c r="A42" s="20" t="s">
        <v>30</v>
      </c>
      <c r="B42" s="21">
        <f t="shared" si="1"/>
        <v>35456673.758675523</v>
      </c>
      <c r="C42" s="21">
        <f t="shared" si="0"/>
        <v>33357397.970418002</v>
      </c>
      <c r="D42" s="22">
        <f t="shared" si="2"/>
        <v>2099275.7882575206</v>
      </c>
      <c r="E42" s="23">
        <f t="shared" si="3"/>
        <v>0.94079321138396776</v>
      </c>
      <c r="F42" s="24">
        <v>33178680.988675524</v>
      </c>
      <c r="G42" s="24">
        <v>31110863.670418002</v>
      </c>
      <c r="H42" s="24">
        <v>0</v>
      </c>
      <c r="I42" s="24">
        <v>0</v>
      </c>
      <c r="J42" s="24">
        <v>2277992.77</v>
      </c>
      <c r="K42" s="24">
        <v>2246534.2999999998</v>
      </c>
      <c r="L42" s="24">
        <v>0</v>
      </c>
      <c r="M42" s="24">
        <v>0</v>
      </c>
      <c r="N42" s="26"/>
      <c r="O42" s="26"/>
      <c r="P42" s="26"/>
    </row>
    <row r="43" spans="1:16" ht="11.25" x14ac:dyDescent="0.2">
      <c r="A43" s="20" t="s">
        <v>31</v>
      </c>
      <c r="B43" s="21">
        <f t="shared" si="1"/>
        <v>21835098.425079551</v>
      </c>
      <c r="C43" s="21">
        <f t="shared" si="0"/>
        <v>20609592.403183486</v>
      </c>
      <c r="D43" s="22">
        <f t="shared" si="2"/>
        <v>1225506.0218960643</v>
      </c>
      <c r="E43" s="23">
        <f t="shared" si="3"/>
        <v>0.94387449060048834</v>
      </c>
      <c r="F43" s="24">
        <v>17636620.142723013</v>
      </c>
      <c r="G43" s="24">
        <v>16496322.485816512</v>
      </c>
      <c r="H43" s="24">
        <v>2863904.3723565373</v>
      </c>
      <c r="I43" s="24">
        <v>2792008.3373669717</v>
      </c>
      <c r="J43" s="24">
        <v>1314608.67</v>
      </c>
      <c r="K43" s="24">
        <v>1302032.78</v>
      </c>
      <c r="L43" s="24">
        <v>19965.240000000002</v>
      </c>
      <c r="M43" s="24">
        <v>19228.8</v>
      </c>
      <c r="N43" s="26"/>
      <c r="O43" s="26"/>
      <c r="P43" s="26"/>
    </row>
    <row r="44" spans="1:16" ht="11.25" x14ac:dyDescent="0.2">
      <c r="A44" s="20" t="s">
        <v>32</v>
      </c>
      <c r="B44" s="21">
        <f t="shared" si="1"/>
        <v>15914631.554388108</v>
      </c>
      <c r="C44" s="21">
        <f t="shared" si="0"/>
        <v>14482301.019739229</v>
      </c>
      <c r="D44" s="22">
        <f t="shared" si="2"/>
        <v>1432330.5346488785</v>
      </c>
      <c r="E44" s="23">
        <f t="shared" si="3"/>
        <v>0.90999913948658495</v>
      </c>
      <c r="F44" s="24">
        <v>13735761.254388107</v>
      </c>
      <c r="G44" s="24">
        <v>12332311.729739228</v>
      </c>
      <c r="H44" s="24">
        <v>0</v>
      </c>
      <c r="I44" s="24">
        <v>0</v>
      </c>
      <c r="J44" s="24">
        <v>2178870.3000000003</v>
      </c>
      <c r="K44" s="24">
        <v>2149989.29</v>
      </c>
      <c r="L44" s="24">
        <v>0</v>
      </c>
      <c r="M44" s="24">
        <v>0</v>
      </c>
      <c r="N44" s="26"/>
      <c r="O44" s="26"/>
      <c r="P44" s="26"/>
    </row>
    <row r="45" spans="1:16" ht="11.25" x14ac:dyDescent="0.2">
      <c r="A45" s="20" t="s">
        <v>33</v>
      </c>
      <c r="B45" s="21">
        <f t="shared" si="1"/>
        <v>6115717.0881582024</v>
      </c>
      <c r="C45" s="21">
        <f t="shared" si="0"/>
        <v>5679890.4548943425</v>
      </c>
      <c r="D45" s="22">
        <f t="shared" si="2"/>
        <v>435826.6332638599</v>
      </c>
      <c r="E45" s="23">
        <f t="shared" si="3"/>
        <v>0.92873662614188834</v>
      </c>
      <c r="F45" s="24">
        <v>2088117.346492057</v>
      </c>
      <c r="G45" s="24">
        <v>1851183.1129235653</v>
      </c>
      <c r="H45" s="24">
        <v>3855806.0616661455</v>
      </c>
      <c r="I45" s="24">
        <v>3646825.7734707766</v>
      </c>
      <c r="J45" s="24">
        <v>182117.38999999998</v>
      </c>
      <c r="K45" s="24">
        <v>192205.27849999999</v>
      </c>
      <c r="L45" s="24">
        <v>-10323.709999999999</v>
      </c>
      <c r="M45" s="24">
        <v>-10323.709999999999</v>
      </c>
      <c r="N45" s="26"/>
      <c r="O45" s="26"/>
      <c r="P45" s="26"/>
    </row>
    <row r="46" spans="1:16" ht="11.25" x14ac:dyDescent="0.2">
      <c r="A46" s="20" t="s">
        <v>34</v>
      </c>
      <c r="B46" s="21">
        <f t="shared" si="1"/>
        <v>12008412.565365884</v>
      </c>
      <c r="C46" s="21">
        <f t="shared" si="0"/>
        <v>10997115.385831263</v>
      </c>
      <c r="D46" s="22">
        <f t="shared" si="2"/>
        <v>1011297.1795346215</v>
      </c>
      <c r="E46" s="23">
        <f t="shared" si="3"/>
        <v>0.91578427423027098</v>
      </c>
      <c r="F46" s="24">
        <v>10551678.575365884</v>
      </c>
      <c r="G46" s="24">
        <v>9695738.4558312632</v>
      </c>
      <c r="H46" s="24">
        <v>0</v>
      </c>
      <c r="I46" s="24">
        <v>0</v>
      </c>
      <c r="J46" s="24">
        <v>1456733.99</v>
      </c>
      <c r="K46" s="24">
        <v>1301375.9300000002</v>
      </c>
      <c r="L46" s="24">
        <v>0</v>
      </c>
      <c r="M46" s="24">
        <v>1</v>
      </c>
      <c r="N46" s="26"/>
      <c r="O46" s="26"/>
      <c r="P46" s="26"/>
    </row>
    <row r="47" spans="1:16" s="14" customFormat="1" ht="11.25" x14ac:dyDescent="0.2">
      <c r="A47" s="15" t="s">
        <v>35</v>
      </c>
      <c r="B47" s="16">
        <f t="shared" si="1"/>
        <v>370430639.84277505</v>
      </c>
      <c r="C47" s="16">
        <f t="shared" si="0"/>
        <v>356714229.23221302</v>
      </c>
      <c r="D47" s="17">
        <f t="shared" si="2"/>
        <v>13716410.610562027</v>
      </c>
      <c r="E47" s="18">
        <f t="shared" si="3"/>
        <v>0.96297171687422023</v>
      </c>
      <c r="F47" s="19">
        <v>345631819.89412498</v>
      </c>
      <c r="G47" s="19">
        <v>332415634.782368</v>
      </c>
      <c r="H47" s="19">
        <v>6121140.8686500974</v>
      </c>
      <c r="I47" s="19">
        <v>5980877.6198450429</v>
      </c>
      <c r="J47" s="19">
        <v>18525901.530000001</v>
      </c>
      <c r="K47" s="19">
        <v>18163882.699999999</v>
      </c>
      <c r="L47" s="19">
        <v>151777.54999999999</v>
      </c>
      <c r="M47" s="19">
        <v>153834.13</v>
      </c>
      <c r="N47" s="26"/>
      <c r="O47" s="26"/>
      <c r="P47" s="26"/>
    </row>
    <row r="48" spans="1:16" ht="11.25" x14ac:dyDescent="0.2">
      <c r="A48" s="20" t="s">
        <v>36</v>
      </c>
      <c r="B48" s="21">
        <f t="shared" si="1"/>
        <v>10099387.020621626</v>
      </c>
      <c r="C48" s="21">
        <f t="shared" si="0"/>
        <v>8069620.8673824891</v>
      </c>
      <c r="D48" s="22">
        <f t="shared" si="2"/>
        <v>2029766.1532391366</v>
      </c>
      <c r="E48" s="23">
        <f t="shared" si="3"/>
        <v>0.79902085650400168</v>
      </c>
      <c r="F48" s="24">
        <v>9386748.1406216249</v>
      </c>
      <c r="G48" s="24">
        <v>7357044.2973824888</v>
      </c>
      <c r="H48" s="24">
        <v>0</v>
      </c>
      <c r="I48" s="24">
        <v>0</v>
      </c>
      <c r="J48" s="24">
        <v>712638.88</v>
      </c>
      <c r="K48" s="24">
        <v>712576.57000000007</v>
      </c>
      <c r="L48" s="24">
        <v>0</v>
      </c>
      <c r="M48" s="24">
        <v>0</v>
      </c>
      <c r="N48" s="26"/>
      <c r="O48" s="26"/>
      <c r="P48" s="26"/>
    </row>
    <row r="49" spans="1:16" ht="11.25" x14ac:dyDescent="0.2">
      <c r="A49" s="20" t="s">
        <v>37</v>
      </c>
      <c r="B49" s="21">
        <f t="shared" si="1"/>
        <v>15284054.892807001</v>
      </c>
      <c r="C49" s="21">
        <f t="shared" si="0"/>
        <v>13151767.810867321</v>
      </c>
      <c r="D49" s="22">
        <f t="shared" si="2"/>
        <v>2132287.0819396805</v>
      </c>
      <c r="E49" s="23">
        <f t="shared" si="3"/>
        <v>0.86048943837913194</v>
      </c>
      <c r="F49" s="24">
        <v>14691182.802807001</v>
      </c>
      <c r="G49" s="24">
        <v>12416470.59086732</v>
      </c>
      <c r="H49" s="24">
        <v>0</v>
      </c>
      <c r="I49" s="24">
        <v>0</v>
      </c>
      <c r="J49" s="24">
        <v>592872.09000000008</v>
      </c>
      <c r="K49" s="24">
        <v>735297.22000000009</v>
      </c>
      <c r="L49" s="24">
        <v>0</v>
      </c>
      <c r="M49" s="24">
        <v>0</v>
      </c>
      <c r="N49" s="26"/>
      <c r="O49" s="26"/>
      <c r="P49" s="26"/>
    </row>
    <row r="50" spans="1:16" ht="11.25" x14ac:dyDescent="0.2">
      <c r="A50" s="20" t="s">
        <v>38</v>
      </c>
      <c r="B50" s="21">
        <f t="shared" si="1"/>
        <v>32332197.333361305</v>
      </c>
      <c r="C50" s="21">
        <f t="shared" si="0"/>
        <v>29943060.362936713</v>
      </c>
      <c r="D50" s="22">
        <f t="shared" si="2"/>
        <v>2389136.9704245925</v>
      </c>
      <c r="E50" s="23">
        <f t="shared" si="3"/>
        <v>0.92610656968991678</v>
      </c>
      <c r="F50" s="24">
        <v>13720394.0930118</v>
      </c>
      <c r="G50" s="24">
        <v>13239543.298686989</v>
      </c>
      <c r="H50" s="24">
        <v>13956445.630349506</v>
      </c>
      <c r="I50" s="24">
        <v>13498024.297749724</v>
      </c>
      <c r="J50" s="24">
        <v>3859526.39</v>
      </c>
      <c r="K50" s="24">
        <v>2462538.6464999998</v>
      </c>
      <c r="L50" s="24">
        <v>795831.22000000009</v>
      </c>
      <c r="M50" s="24">
        <v>742954.12000000011</v>
      </c>
      <c r="N50" s="26"/>
      <c r="O50" s="26"/>
      <c r="P50" s="26"/>
    </row>
    <row r="51" spans="1:16" ht="11.25" x14ac:dyDescent="0.2">
      <c r="A51" s="20" t="s">
        <v>39</v>
      </c>
      <c r="B51" s="21">
        <f t="shared" si="1"/>
        <v>8548729.3880501091</v>
      </c>
      <c r="C51" s="21">
        <f t="shared" si="0"/>
        <v>7607344.8979716152</v>
      </c>
      <c r="D51" s="22">
        <f t="shared" si="2"/>
        <v>941384.49007849395</v>
      </c>
      <c r="E51" s="23">
        <f t="shared" si="3"/>
        <v>0.88988018600817875</v>
      </c>
      <c r="F51" s="24">
        <v>6403570.5157944039</v>
      </c>
      <c r="G51" s="24">
        <v>5437749.5330488393</v>
      </c>
      <c r="H51" s="24">
        <v>979744.2722557052</v>
      </c>
      <c r="I51" s="24">
        <v>916191.5549227749</v>
      </c>
      <c r="J51" s="24">
        <v>336212.77</v>
      </c>
      <c r="K51" s="24">
        <v>339094.99</v>
      </c>
      <c r="L51" s="24">
        <v>829201.83</v>
      </c>
      <c r="M51" s="24">
        <v>914308.82000000007</v>
      </c>
      <c r="N51" s="26"/>
      <c r="O51" s="26"/>
      <c r="P51" s="26"/>
    </row>
    <row r="52" spans="1:16" s="14" customFormat="1" ht="11.25" x14ac:dyDescent="0.2">
      <c r="A52" s="15" t="s">
        <v>40</v>
      </c>
      <c r="B52" s="16">
        <f t="shared" si="1"/>
        <v>1554791736.544328</v>
      </c>
      <c r="C52" s="16">
        <f t="shared" si="0"/>
        <v>1475811654.1772959</v>
      </c>
      <c r="D52" s="17">
        <f t="shared" si="2"/>
        <v>78980082.367032051</v>
      </c>
      <c r="E52" s="18">
        <f t="shared" si="3"/>
        <v>0.94920214681448412</v>
      </c>
      <c r="F52" s="19">
        <v>1063900180.9423274</v>
      </c>
      <c r="G52" s="19">
        <v>1002444916.9849641</v>
      </c>
      <c r="H52" s="19">
        <v>432460800.62200058</v>
      </c>
      <c r="I52" s="19">
        <v>416423245.37683183</v>
      </c>
      <c r="J52" s="19">
        <v>59364825.789999999</v>
      </c>
      <c r="K52" s="19">
        <v>56683704.655500002</v>
      </c>
      <c r="L52" s="19">
        <v>-934070.80999999994</v>
      </c>
      <c r="M52" s="19">
        <v>259787.16</v>
      </c>
      <c r="N52" s="26"/>
      <c r="O52" s="26"/>
      <c r="P52" s="26"/>
    </row>
    <row r="53" spans="1:16" ht="11.25" x14ac:dyDescent="0.2">
      <c r="A53" s="20" t="s">
        <v>41</v>
      </c>
      <c r="B53" s="21">
        <f t="shared" si="1"/>
        <v>73635916.195643246</v>
      </c>
      <c r="C53" s="21">
        <f t="shared" si="0"/>
        <v>72050366.014231727</v>
      </c>
      <c r="D53" s="22">
        <f t="shared" si="2"/>
        <v>1585550.1814115196</v>
      </c>
      <c r="E53" s="23">
        <f t="shared" si="3"/>
        <v>0.97846770620468859</v>
      </c>
      <c r="F53" s="24">
        <v>67466355.765643239</v>
      </c>
      <c r="G53" s="24">
        <v>66131834.084231727</v>
      </c>
      <c r="H53" s="24">
        <v>0</v>
      </c>
      <c r="I53" s="24">
        <v>0</v>
      </c>
      <c r="J53" s="24">
        <v>6169560.4299999997</v>
      </c>
      <c r="K53" s="24">
        <v>5918531.9299999997</v>
      </c>
      <c r="L53" s="24">
        <v>0</v>
      </c>
      <c r="M53" s="24">
        <v>0</v>
      </c>
      <c r="N53" s="26"/>
      <c r="O53" s="26"/>
      <c r="P53" s="26"/>
    </row>
    <row r="54" spans="1:16" ht="11.25" x14ac:dyDescent="0.2">
      <c r="A54" s="20" t="s">
        <v>42</v>
      </c>
      <c r="B54" s="21">
        <f t="shared" si="1"/>
        <v>16623658.797888625</v>
      </c>
      <c r="C54" s="21">
        <f t="shared" si="0"/>
        <v>15251968.782332018</v>
      </c>
      <c r="D54" s="22">
        <f t="shared" si="2"/>
        <v>1371690.0155566074</v>
      </c>
      <c r="E54" s="23">
        <f t="shared" si="3"/>
        <v>0.91748567314610507</v>
      </c>
      <c r="F54" s="24">
        <v>14295516.627888625</v>
      </c>
      <c r="G54" s="24">
        <v>13271471.987832017</v>
      </c>
      <c r="H54" s="24">
        <v>0</v>
      </c>
      <c r="I54" s="24">
        <v>0</v>
      </c>
      <c r="J54" s="24">
        <v>2328142.17</v>
      </c>
      <c r="K54" s="24">
        <v>1980496.7944999998</v>
      </c>
      <c r="L54" s="24">
        <v>0</v>
      </c>
      <c r="M54" s="24">
        <v>0</v>
      </c>
      <c r="N54" s="26"/>
      <c r="O54" s="26"/>
      <c r="P54" s="26"/>
    </row>
    <row r="55" spans="1:16" ht="11.25" x14ac:dyDescent="0.2">
      <c r="A55" s="20" t="s">
        <v>43</v>
      </c>
      <c r="B55" s="21">
        <f t="shared" si="1"/>
        <v>27022188.20439063</v>
      </c>
      <c r="C55" s="21">
        <f t="shared" si="0"/>
        <v>25550969.581026666</v>
      </c>
      <c r="D55" s="22">
        <f t="shared" si="2"/>
        <v>1471218.6233639643</v>
      </c>
      <c r="E55" s="23">
        <f t="shared" si="3"/>
        <v>0.94555516332593237</v>
      </c>
      <c r="F55" s="24">
        <v>24300908.404390629</v>
      </c>
      <c r="G55" s="24">
        <v>22809705.621026665</v>
      </c>
      <c r="H55" s="24">
        <v>0</v>
      </c>
      <c r="I55" s="24">
        <v>0</v>
      </c>
      <c r="J55" s="24">
        <v>2721279.8</v>
      </c>
      <c r="K55" s="24">
        <v>2741263.96</v>
      </c>
      <c r="L55" s="24">
        <v>0</v>
      </c>
      <c r="M55" s="24">
        <v>0</v>
      </c>
      <c r="N55" s="26"/>
      <c r="O55" s="26"/>
      <c r="P55" s="26"/>
    </row>
    <row r="56" spans="1:16" ht="11.25" x14ac:dyDescent="0.2">
      <c r="A56" s="20" t="s">
        <v>44</v>
      </c>
      <c r="B56" s="21">
        <f t="shared" si="1"/>
        <v>54827040.169793658</v>
      </c>
      <c r="C56" s="21">
        <f t="shared" si="0"/>
        <v>52332086.94473362</v>
      </c>
      <c r="D56" s="22">
        <f t="shared" si="2"/>
        <v>2494953.2250600383</v>
      </c>
      <c r="E56" s="23">
        <f t="shared" si="3"/>
        <v>0.95449411061889489</v>
      </c>
      <c r="F56" s="24">
        <v>42215897.942517236</v>
      </c>
      <c r="G56" s="24">
        <v>40065757.719898224</v>
      </c>
      <c r="H56" s="24">
        <v>8245497.5372764226</v>
      </c>
      <c r="I56" s="24">
        <v>8006317.8548354004</v>
      </c>
      <c r="J56" s="24">
        <v>4365644.6899999995</v>
      </c>
      <c r="K56" s="24">
        <v>4260011.37</v>
      </c>
      <c r="L56" s="24">
        <v>0</v>
      </c>
      <c r="M56" s="24">
        <v>0</v>
      </c>
      <c r="N56" s="26"/>
      <c r="O56" s="26"/>
      <c r="P56" s="26"/>
    </row>
    <row r="57" spans="1:16" ht="11.25" x14ac:dyDescent="0.2">
      <c r="A57" s="20" t="s">
        <v>45</v>
      </c>
      <c r="B57" s="21">
        <f t="shared" si="1"/>
        <v>46785055.432238072</v>
      </c>
      <c r="C57" s="21">
        <f t="shared" si="0"/>
        <v>44728182.417728521</v>
      </c>
      <c r="D57" s="22">
        <f t="shared" si="2"/>
        <v>2056873.0145095512</v>
      </c>
      <c r="E57" s="23">
        <f t="shared" si="3"/>
        <v>0.95603568285841489</v>
      </c>
      <c r="F57" s="24">
        <v>42268126.12223807</v>
      </c>
      <c r="G57" s="24">
        <v>40396369.417728521</v>
      </c>
      <c r="H57" s="24">
        <v>0</v>
      </c>
      <c r="I57" s="24">
        <v>0</v>
      </c>
      <c r="J57" s="24">
        <v>4516929.3100000005</v>
      </c>
      <c r="K57" s="24">
        <v>4331813</v>
      </c>
      <c r="L57" s="24">
        <v>0</v>
      </c>
      <c r="M57" s="24">
        <v>0</v>
      </c>
      <c r="N57" s="26"/>
      <c r="O57" s="26"/>
      <c r="P57" s="26"/>
    </row>
    <row r="58" spans="1:16" s="14" customFormat="1" ht="11.25" x14ac:dyDescent="0.2">
      <c r="A58" s="15" t="s">
        <v>46</v>
      </c>
      <c r="B58" s="16">
        <f t="shared" si="1"/>
        <v>738625121.54033494</v>
      </c>
      <c r="C58" s="16">
        <f t="shared" si="0"/>
        <v>710901938.39763999</v>
      </c>
      <c r="D58" s="17">
        <f t="shared" si="2"/>
        <v>27723183.14269495</v>
      </c>
      <c r="E58" s="18">
        <f t="shared" si="3"/>
        <v>0.96246650386750887</v>
      </c>
      <c r="F58" s="19">
        <v>119194891.44580002</v>
      </c>
      <c r="G58" s="19">
        <v>111208794.30151707</v>
      </c>
      <c r="H58" s="19">
        <v>594887698.22453487</v>
      </c>
      <c r="I58" s="19">
        <v>574504936.77612293</v>
      </c>
      <c r="J58" s="19">
        <v>10088363.029999999</v>
      </c>
      <c r="K58" s="19">
        <v>9856852.1799999997</v>
      </c>
      <c r="L58" s="19">
        <v>14454168.84</v>
      </c>
      <c r="M58" s="19">
        <v>15331355.140000001</v>
      </c>
      <c r="N58" s="26"/>
      <c r="O58" s="26"/>
      <c r="P58" s="26"/>
    </row>
    <row r="59" spans="1:16" ht="11.25" x14ac:dyDescent="0.2">
      <c r="A59" s="20" t="s">
        <v>47</v>
      </c>
      <c r="B59" s="21">
        <f t="shared" si="1"/>
        <v>70327884.470652789</v>
      </c>
      <c r="C59" s="21">
        <f t="shared" si="0"/>
        <v>67049523.284470499</v>
      </c>
      <c r="D59" s="22">
        <f t="shared" si="2"/>
        <v>3278361.1861822903</v>
      </c>
      <c r="E59" s="23">
        <f t="shared" si="3"/>
        <v>0.95338461819436182</v>
      </c>
      <c r="F59" s="24">
        <v>42492575.820619926</v>
      </c>
      <c r="G59" s="24">
        <v>40218925.67985376</v>
      </c>
      <c r="H59" s="24">
        <v>7214854.4100328544</v>
      </c>
      <c r="I59" s="24">
        <v>6910972.84461674</v>
      </c>
      <c r="J59" s="24">
        <v>2329551.1</v>
      </c>
      <c r="K59" s="24">
        <v>2337496.3199999998</v>
      </c>
      <c r="L59" s="24">
        <v>18290903.140000001</v>
      </c>
      <c r="M59" s="24">
        <v>17582128.439999998</v>
      </c>
      <c r="N59" s="26"/>
      <c r="O59" s="26"/>
      <c r="P59" s="26"/>
    </row>
    <row r="60" spans="1:16" ht="11.25" x14ac:dyDescent="0.2">
      <c r="A60" s="20" t="s">
        <v>48</v>
      </c>
      <c r="B60" s="21">
        <f t="shared" si="1"/>
        <v>1353957.8347158108</v>
      </c>
      <c r="C60" s="21">
        <f t="shared" si="0"/>
        <v>1186636.7599178373</v>
      </c>
      <c r="D60" s="22">
        <f t="shared" si="2"/>
        <v>167321.0747979735</v>
      </c>
      <c r="E60" s="23">
        <f t="shared" si="3"/>
        <v>0.87642076399440205</v>
      </c>
      <c r="F60" s="24">
        <v>1138089.3347158108</v>
      </c>
      <c r="G60" s="24">
        <v>980321.91991783725</v>
      </c>
      <c r="H60" s="24">
        <v>0</v>
      </c>
      <c r="I60" s="24">
        <v>0</v>
      </c>
      <c r="J60" s="24">
        <v>215868.5</v>
      </c>
      <c r="K60" s="24">
        <v>206314.84</v>
      </c>
      <c r="L60" s="24">
        <v>0</v>
      </c>
      <c r="M60" s="24">
        <v>0</v>
      </c>
      <c r="N60" s="26"/>
      <c r="O60" s="26"/>
      <c r="P60" s="26"/>
    </row>
    <row r="61" spans="1:16" ht="11.25" x14ac:dyDescent="0.2">
      <c r="A61" s="20" t="s">
        <v>49</v>
      </c>
      <c r="B61" s="21">
        <f t="shared" si="1"/>
        <v>4909022.661744195</v>
      </c>
      <c r="C61" s="21">
        <f t="shared" si="0"/>
        <v>4186850.1331612505</v>
      </c>
      <c r="D61" s="22">
        <f t="shared" si="2"/>
        <v>722172.52858294453</v>
      </c>
      <c r="E61" s="23">
        <f t="shared" si="3"/>
        <v>0.85288873603888526</v>
      </c>
      <c r="F61" s="24">
        <v>4567918.1517441953</v>
      </c>
      <c r="G61" s="24">
        <v>3845745.6231612507</v>
      </c>
      <c r="H61" s="24">
        <v>0</v>
      </c>
      <c r="I61" s="24">
        <v>0</v>
      </c>
      <c r="J61" s="24">
        <v>341104.51</v>
      </c>
      <c r="K61" s="24">
        <v>341104.51</v>
      </c>
      <c r="L61" s="24">
        <v>0</v>
      </c>
      <c r="M61" s="24">
        <v>0</v>
      </c>
      <c r="N61" s="26"/>
      <c r="O61" s="26"/>
      <c r="P61" s="26"/>
    </row>
    <row r="62" spans="1:16" ht="11.25" x14ac:dyDescent="0.2">
      <c r="A62" s="20" t="s">
        <v>50</v>
      </c>
      <c r="B62" s="21">
        <f t="shared" si="1"/>
        <v>20728894.192065094</v>
      </c>
      <c r="C62" s="21">
        <f t="shared" si="0"/>
        <v>19342685.238192387</v>
      </c>
      <c r="D62" s="22">
        <f t="shared" si="2"/>
        <v>1386208.9538727067</v>
      </c>
      <c r="E62" s="23">
        <f t="shared" si="3"/>
        <v>0.93312672923945261</v>
      </c>
      <c r="F62" s="24">
        <v>16282361.232065093</v>
      </c>
      <c r="G62" s="24">
        <v>14952137.748192389</v>
      </c>
      <c r="H62" s="24">
        <v>0</v>
      </c>
      <c r="I62" s="24">
        <v>0</v>
      </c>
      <c r="J62" s="24">
        <v>4446532.96</v>
      </c>
      <c r="K62" s="24">
        <v>4390547.49</v>
      </c>
      <c r="L62" s="24">
        <v>0</v>
      </c>
      <c r="M62" s="24">
        <v>0</v>
      </c>
      <c r="N62" s="26"/>
      <c r="O62" s="26"/>
      <c r="P62" s="26"/>
    </row>
    <row r="63" spans="1:16" ht="11.25" x14ac:dyDescent="0.2">
      <c r="A63" s="20" t="s">
        <v>51</v>
      </c>
      <c r="B63" s="21">
        <f t="shared" si="1"/>
        <v>6976396.1084778411</v>
      </c>
      <c r="C63" s="21">
        <f t="shared" si="0"/>
        <v>6419434.1792609654</v>
      </c>
      <c r="D63" s="22">
        <f t="shared" si="2"/>
        <v>556961.92921687569</v>
      </c>
      <c r="E63" s="23">
        <f t="shared" si="3"/>
        <v>0.92016480707853654</v>
      </c>
      <c r="F63" s="24">
        <v>6438798.1484778412</v>
      </c>
      <c r="G63" s="24">
        <v>5885210.4992609657</v>
      </c>
      <c r="H63" s="24">
        <v>0</v>
      </c>
      <c r="I63" s="24">
        <v>0</v>
      </c>
      <c r="J63" s="24">
        <v>537597.96</v>
      </c>
      <c r="K63" s="24">
        <v>534223.68000000005</v>
      </c>
      <c r="L63" s="24">
        <v>0</v>
      </c>
      <c r="M63" s="24">
        <v>0</v>
      </c>
      <c r="N63" s="26"/>
      <c r="O63" s="26"/>
      <c r="P63" s="26"/>
    </row>
    <row r="64" spans="1:16" s="14" customFormat="1" ht="11.25" x14ac:dyDescent="0.2">
      <c r="A64" s="15" t="s">
        <v>52</v>
      </c>
      <c r="B64" s="16">
        <f t="shared" si="1"/>
        <v>94009472.998849258</v>
      </c>
      <c r="C64" s="16">
        <f t="shared" si="0"/>
        <v>91751953.006996274</v>
      </c>
      <c r="D64" s="17">
        <f t="shared" si="2"/>
        <v>2257519.9918529838</v>
      </c>
      <c r="E64" s="18">
        <f t="shared" si="3"/>
        <v>0.97598624989759686</v>
      </c>
      <c r="F64" s="19">
        <v>76954866.834836185</v>
      </c>
      <c r="G64" s="19">
        <v>74818882.790399179</v>
      </c>
      <c r="H64" s="19">
        <v>5986552.6740130624</v>
      </c>
      <c r="I64" s="19">
        <v>5791762.6565970983</v>
      </c>
      <c r="J64" s="19">
        <v>10870892.57</v>
      </c>
      <c r="K64" s="19">
        <v>10854250.030000001</v>
      </c>
      <c r="L64" s="19">
        <v>197160.91999999998</v>
      </c>
      <c r="M64" s="19">
        <v>287057.53000000003</v>
      </c>
      <c r="N64" s="26"/>
      <c r="O64" s="26"/>
      <c r="P64" s="26"/>
    </row>
    <row r="65" spans="1:16" ht="11.25" x14ac:dyDescent="0.2">
      <c r="A65" s="20" t="s">
        <v>53</v>
      </c>
      <c r="B65" s="21">
        <f t="shared" si="1"/>
        <v>7891445.7080570348</v>
      </c>
      <c r="C65" s="21">
        <f t="shared" si="0"/>
        <v>7331549.7981589325</v>
      </c>
      <c r="D65" s="22">
        <f t="shared" si="2"/>
        <v>559895.90989810228</v>
      </c>
      <c r="E65" s="23">
        <f t="shared" si="3"/>
        <v>0.92905027410548391</v>
      </c>
      <c r="F65" s="24">
        <v>6157049.8080570344</v>
      </c>
      <c r="G65" s="24">
        <v>5755820.9841589332</v>
      </c>
      <c r="H65" s="24">
        <v>0</v>
      </c>
      <c r="I65" s="24">
        <v>0</v>
      </c>
      <c r="J65" s="24">
        <v>1734395.9</v>
      </c>
      <c r="K65" s="24">
        <v>1575728.8139999998</v>
      </c>
      <c r="L65" s="24">
        <v>0</v>
      </c>
      <c r="M65" s="24">
        <v>0</v>
      </c>
      <c r="N65" s="26"/>
      <c r="O65" s="26"/>
      <c r="P65" s="26"/>
    </row>
    <row r="66" spans="1:16" ht="11.25" x14ac:dyDescent="0.2">
      <c r="A66" s="20" t="s">
        <v>54</v>
      </c>
      <c r="B66" s="21">
        <f t="shared" si="1"/>
        <v>2421124.2164073521</v>
      </c>
      <c r="C66" s="21">
        <f t="shared" si="0"/>
        <v>1790364.0440063474</v>
      </c>
      <c r="D66" s="22">
        <f t="shared" si="2"/>
        <v>630760.1724010047</v>
      </c>
      <c r="E66" s="23">
        <f t="shared" si="3"/>
        <v>0.7394763275149201</v>
      </c>
      <c r="F66" s="24">
        <v>1697075.286407352</v>
      </c>
      <c r="G66" s="24">
        <v>1072677.2740063474</v>
      </c>
      <c r="H66" s="24">
        <v>0</v>
      </c>
      <c r="I66" s="24">
        <v>0</v>
      </c>
      <c r="J66" s="24">
        <v>724048.92999999993</v>
      </c>
      <c r="K66" s="24">
        <v>717686.77</v>
      </c>
      <c r="L66" s="24">
        <v>0</v>
      </c>
      <c r="M66" s="24">
        <v>0</v>
      </c>
      <c r="N66" s="26"/>
      <c r="O66" s="26"/>
      <c r="P66" s="26"/>
    </row>
    <row r="67" spans="1:16" ht="11.25" x14ac:dyDescent="0.2">
      <c r="A67" s="20" t="s">
        <v>55</v>
      </c>
      <c r="B67" s="21">
        <f t="shared" si="1"/>
        <v>7441910.7668660861</v>
      </c>
      <c r="C67" s="21">
        <f t="shared" si="0"/>
        <v>6900025.2928533955</v>
      </c>
      <c r="D67" s="22">
        <f t="shared" si="2"/>
        <v>541885.4740126906</v>
      </c>
      <c r="E67" s="23">
        <f t="shared" si="3"/>
        <v>0.92718463161029174</v>
      </c>
      <c r="F67" s="24">
        <v>7246523.3468660861</v>
      </c>
      <c r="G67" s="24">
        <v>6706568.1128533958</v>
      </c>
      <c r="H67" s="24">
        <v>0</v>
      </c>
      <c r="I67" s="24">
        <v>0</v>
      </c>
      <c r="J67" s="24">
        <v>195387.42</v>
      </c>
      <c r="K67" s="24">
        <v>193457.18</v>
      </c>
      <c r="L67" s="24">
        <v>0</v>
      </c>
      <c r="M67" s="24">
        <v>0</v>
      </c>
      <c r="N67" s="26"/>
      <c r="O67" s="26"/>
      <c r="P67" s="26"/>
    </row>
    <row r="68" spans="1:16" ht="11.25" x14ac:dyDescent="0.2">
      <c r="A68" s="20" t="s">
        <v>56</v>
      </c>
      <c r="B68" s="21">
        <f t="shared" si="1"/>
        <v>1462678.6889834339</v>
      </c>
      <c r="C68" s="21">
        <f t="shared" si="0"/>
        <v>1457282.8328880933</v>
      </c>
      <c r="D68" s="22">
        <f t="shared" si="2"/>
        <v>5395.8560953405686</v>
      </c>
      <c r="E68" s="23">
        <f t="shared" si="3"/>
        <v>0.99631097647352018</v>
      </c>
      <c r="F68" s="24">
        <v>1225014.4489834339</v>
      </c>
      <c r="G68" s="24">
        <v>1222406.7328880935</v>
      </c>
      <c r="H68" s="24">
        <v>0</v>
      </c>
      <c r="I68" s="24">
        <v>0</v>
      </c>
      <c r="J68" s="24">
        <v>237664.24</v>
      </c>
      <c r="K68" s="24">
        <v>234876.09999999998</v>
      </c>
      <c r="L68" s="24">
        <v>0</v>
      </c>
      <c r="M68" s="24">
        <v>0</v>
      </c>
      <c r="N68" s="26"/>
      <c r="O68" s="26"/>
      <c r="P68" s="26"/>
    </row>
    <row r="69" spans="1:16" ht="11.25" x14ac:dyDescent="0.2">
      <c r="A69" s="20" t="s">
        <v>57</v>
      </c>
      <c r="B69" s="21">
        <f t="shared" si="1"/>
        <v>2766812.3030583607</v>
      </c>
      <c r="C69" s="21">
        <f t="shared" si="0"/>
        <v>2759375.4515931178</v>
      </c>
      <c r="D69" s="22">
        <f t="shared" si="2"/>
        <v>7436.8514652429149</v>
      </c>
      <c r="E69" s="23">
        <f t="shared" si="3"/>
        <v>0.99731212288704141</v>
      </c>
      <c r="F69" s="24">
        <v>2722254.5330583607</v>
      </c>
      <c r="G69" s="24">
        <v>2715858.441593118</v>
      </c>
      <c r="H69" s="24">
        <v>0</v>
      </c>
      <c r="I69" s="24">
        <v>0</v>
      </c>
      <c r="J69" s="24">
        <v>44557.770000000004</v>
      </c>
      <c r="K69" s="24">
        <v>43517.009999999995</v>
      </c>
      <c r="L69" s="24">
        <v>0</v>
      </c>
      <c r="M69" s="24">
        <v>0</v>
      </c>
      <c r="N69" s="26"/>
      <c r="O69" s="26"/>
      <c r="P69" s="26"/>
    </row>
    <row r="70" spans="1:16" ht="11.25" x14ac:dyDescent="0.2">
      <c r="A70" s="20" t="s">
        <v>58</v>
      </c>
      <c r="B70" s="21">
        <f t="shared" si="1"/>
        <v>5027154.0728779202</v>
      </c>
      <c r="C70" s="21">
        <f t="shared" si="0"/>
        <v>5025645.0274557443</v>
      </c>
      <c r="D70" s="22">
        <f t="shared" si="2"/>
        <v>1509.0454221758991</v>
      </c>
      <c r="E70" s="23">
        <f t="shared" si="3"/>
        <v>0.99969982113134004</v>
      </c>
      <c r="F70" s="24">
        <v>4768972.2428779202</v>
      </c>
      <c r="G70" s="24">
        <v>4699388.9874557443</v>
      </c>
      <c r="H70" s="24">
        <v>0</v>
      </c>
      <c r="I70" s="24">
        <v>0</v>
      </c>
      <c r="J70" s="24">
        <v>258181.83000000002</v>
      </c>
      <c r="K70" s="24">
        <v>326256.03999999998</v>
      </c>
      <c r="L70" s="24">
        <v>0</v>
      </c>
      <c r="M70" s="24">
        <v>0</v>
      </c>
      <c r="N70" s="26"/>
      <c r="O70" s="26"/>
      <c r="P70" s="26"/>
    </row>
    <row r="71" spans="1:16" ht="11.25" x14ac:dyDescent="0.2">
      <c r="A71" s="20" t="s">
        <v>59</v>
      </c>
      <c r="B71" s="21">
        <f t="shared" si="1"/>
        <v>6619856.1436941652</v>
      </c>
      <c r="C71" s="21">
        <f t="shared" si="0"/>
        <v>6426802.8744548159</v>
      </c>
      <c r="D71" s="22">
        <f t="shared" si="2"/>
        <v>193053.26923934929</v>
      </c>
      <c r="E71" s="23">
        <f t="shared" si="3"/>
        <v>0.97083724101418056</v>
      </c>
      <c r="F71" s="24">
        <v>6111107.3736941656</v>
      </c>
      <c r="G71" s="24">
        <v>5921392.0244548162</v>
      </c>
      <c r="H71" s="24">
        <v>0</v>
      </c>
      <c r="I71" s="24">
        <v>0</v>
      </c>
      <c r="J71" s="24">
        <v>508748.76999999996</v>
      </c>
      <c r="K71" s="24">
        <v>505410.85</v>
      </c>
      <c r="L71" s="24">
        <v>0</v>
      </c>
      <c r="M71" s="24">
        <v>0</v>
      </c>
      <c r="N71" s="26"/>
      <c r="O71" s="26"/>
      <c r="P71" s="26"/>
    </row>
    <row r="72" spans="1:16" s="14" customFormat="1" ht="11.25" x14ac:dyDescent="0.2">
      <c r="A72" s="15" t="s">
        <v>62</v>
      </c>
      <c r="B72" s="16">
        <f t="shared" si="1"/>
        <v>1654991177.0585759</v>
      </c>
      <c r="C72" s="16">
        <f t="shared" si="0"/>
        <v>1601038936.9408174</v>
      </c>
      <c r="D72" s="17">
        <f t="shared" si="2"/>
        <v>53952240.117758512</v>
      </c>
      <c r="E72" s="18">
        <f t="shared" si="3"/>
        <v>0.96740028535158229</v>
      </c>
      <c r="F72" s="19">
        <v>1013601487.2141556</v>
      </c>
      <c r="G72" s="19">
        <v>977132596.33119917</v>
      </c>
      <c r="H72" s="19">
        <v>518316837.87442058</v>
      </c>
      <c r="I72" s="19">
        <v>502385288.10961813</v>
      </c>
      <c r="J72" s="19">
        <v>90960108.11999999</v>
      </c>
      <c r="K72" s="19">
        <v>91658687.560000002</v>
      </c>
      <c r="L72" s="19">
        <v>32112743.850000001</v>
      </c>
      <c r="M72" s="19">
        <v>29862364.940000001</v>
      </c>
      <c r="N72" s="26"/>
      <c r="O72" s="26"/>
      <c r="P72" s="26"/>
    </row>
    <row r="73" spans="1:16" ht="11.25" x14ac:dyDescent="0.2">
      <c r="A73" s="20" t="s">
        <v>60</v>
      </c>
      <c r="B73" s="21">
        <f t="shared" si="1"/>
        <v>5750436.7714506146</v>
      </c>
      <c r="C73" s="21">
        <f t="shared" ref="C73:C116" si="4">G73+I73+K73+M73</f>
        <v>4526166.2687994065</v>
      </c>
      <c r="D73" s="22">
        <f t="shared" si="2"/>
        <v>1224270.5026512081</v>
      </c>
      <c r="E73" s="23">
        <f t="shared" si="3"/>
        <v>0.78709956281418747</v>
      </c>
      <c r="F73" s="24">
        <v>5341116.9514506143</v>
      </c>
      <c r="G73" s="24">
        <v>4128789.9987994065</v>
      </c>
      <c r="H73" s="24">
        <v>0</v>
      </c>
      <c r="I73" s="24">
        <v>0</v>
      </c>
      <c r="J73" s="24">
        <v>409319.82</v>
      </c>
      <c r="K73" s="24">
        <v>397376.27</v>
      </c>
      <c r="L73" s="24">
        <v>0</v>
      </c>
      <c r="M73" s="24">
        <v>0</v>
      </c>
      <c r="N73" s="26"/>
      <c r="O73" s="26"/>
      <c r="P73" s="26"/>
    </row>
    <row r="74" spans="1:16" ht="11.25" x14ac:dyDescent="0.2">
      <c r="A74" s="20" t="s">
        <v>61</v>
      </c>
      <c r="B74" s="21">
        <f t="shared" ref="B74:B116" si="5">F74+H74+J74+L74</f>
        <v>20351533.600776676</v>
      </c>
      <c r="C74" s="21">
        <f t="shared" si="4"/>
        <v>19361828.797255501</v>
      </c>
      <c r="D74" s="22">
        <f t="shared" ref="D74:D116" si="6">B74-C74</f>
        <v>989704.80352117494</v>
      </c>
      <c r="E74" s="23">
        <f t="shared" ref="E74:E116" si="7">C74/B74</f>
        <v>0.95136952217284476</v>
      </c>
      <c r="F74" s="24">
        <v>18226415.100776676</v>
      </c>
      <c r="G74" s="24">
        <v>17242909.4272555</v>
      </c>
      <c r="H74" s="24">
        <v>0</v>
      </c>
      <c r="I74" s="24">
        <v>0</v>
      </c>
      <c r="J74" s="24">
        <v>2125118.5</v>
      </c>
      <c r="K74" s="24">
        <v>2118919.37</v>
      </c>
      <c r="L74" s="24">
        <v>0</v>
      </c>
      <c r="M74" s="24">
        <v>0</v>
      </c>
      <c r="N74" s="26"/>
      <c r="O74" s="26"/>
      <c r="P74" s="26"/>
    </row>
    <row r="75" spans="1:16" s="14" customFormat="1" ht="11.25" x14ac:dyDescent="0.2">
      <c r="A75" s="15" t="s">
        <v>69</v>
      </c>
      <c r="B75" s="16">
        <f t="shared" si="5"/>
        <v>221665565.49983001</v>
      </c>
      <c r="C75" s="16">
        <f t="shared" si="4"/>
        <v>210108519.33123457</v>
      </c>
      <c r="D75" s="17">
        <f t="shared" si="6"/>
        <v>11557046.168595433</v>
      </c>
      <c r="E75" s="18">
        <f t="shared" si="7"/>
        <v>0.94786269061441442</v>
      </c>
      <c r="F75" s="19">
        <v>208965696.00983</v>
      </c>
      <c r="G75" s="19">
        <v>197636074.53123456</v>
      </c>
      <c r="H75" s="19">
        <v>0</v>
      </c>
      <c r="I75" s="19">
        <v>0</v>
      </c>
      <c r="J75" s="19">
        <v>12699869.49</v>
      </c>
      <c r="K75" s="19">
        <v>12472444.800000001</v>
      </c>
      <c r="L75" s="19">
        <v>0</v>
      </c>
      <c r="M75" s="19">
        <v>0</v>
      </c>
      <c r="N75" s="26"/>
      <c r="O75" s="26"/>
      <c r="P75" s="26"/>
    </row>
    <row r="76" spans="1:16" ht="11.25" x14ac:dyDescent="0.2">
      <c r="A76" s="20" t="s">
        <v>63</v>
      </c>
      <c r="B76" s="21">
        <f t="shared" si="5"/>
        <v>108071531.43220589</v>
      </c>
      <c r="C76" s="21">
        <f t="shared" si="4"/>
        <v>100557568.50003943</v>
      </c>
      <c r="D76" s="22">
        <f t="shared" si="6"/>
        <v>7513962.9321664572</v>
      </c>
      <c r="E76" s="23">
        <f t="shared" si="7"/>
        <v>0.93047231928160445</v>
      </c>
      <c r="F76" s="24">
        <v>96789659.522205889</v>
      </c>
      <c r="G76" s="24">
        <v>90131977.945039436</v>
      </c>
      <c r="H76" s="24">
        <v>0</v>
      </c>
      <c r="I76" s="24">
        <v>0</v>
      </c>
      <c r="J76" s="24">
        <v>11281871.91</v>
      </c>
      <c r="K76" s="24">
        <v>10425590.555</v>
      </c>
      <c r="L76" s="24">
        <v>0</v>
      </c>
      <c r="M76" s="24">
        <v>0</v>
      </c>
      <c r="N76" s="26"/>
      <c r="O76" s="26"/>
      <c r="P76" s="26"/>
    </row>
    <row r="77" spans="1:16" ht="11.25" x14ac:dyDescent="0.2">
      <c r="A77" s="20" t="s">
        <v>70</v>
      </c>
      <c r="B77" s="21">
        <f t="shared" si="5"/>
        <v>245001167.98905867</v>
      </c>
      <c r="C77" s="21">
        <f t="shared" si="4"/>
        <v>227593932.55044001</v>
      </c>
      <c r="D77" s="22">
        <f t="shared" si="6"/>
        <v>17407235.43861866</v>
      </c>
      <c r="E77" s="23">
        <f t="shared" si="7"/>
        <v>0.92895039814913849</v>
      </c>
      <c r="F77" s="24">
        <v>151005640.92876607</v>
      </c>
      <c r="G77" s="24">
        <v>140176545.84504998</v>
      </c>
      <c r="H77" s="24">
        <v>80014801.000292584</v>
      </c>
      <c r="I77" s="24">
        <v>74600815.595390052</v>
      </c>
      <c r="J77" s="24">
        <v>11127001.09</v>
      </c>
      <c r="K77" s="24">
        <v>10070608.289999999</v>
      </c>
      <c r="L77" s="24">
        <v>2853724.9699999997</v>
      </c>
      <c r="M77" s="24">
        <v>2745962.82</v>
      </c>
      <c r="N77" s="26"/>
      <c r="O77" s="26"/>
      <c r="P77" s="26"/>
    </row>
    <row r="78" spans="1:16" ht="11.25" x14ac:dyDescent="0.2">
      <c r="A78" s="20" t="s">
        <v>64</v>
      </c>
      <c r="B78" s="21">
        <f t="shared" si="5"/>
        <v>130348926.24660514</v>
      </c>
      <c r="C78" s="21">
        <f t="shared" si="4"/>
        <v>127539502.42819487</v>
      </c>
      <c r="D78" s="22">
        <f t="shared" si="6"/>
        <v>2809423.8184102774</v>
      </c>
      <c r="E78" s="23">
        <f t="shared" si="7"/>
        <v>0.97844689711447896</v>
      </c>
      <c r="F78" s="24">
        <v>74259823.715558186</v>
      </c>
      <c r="G78" s="24">
        <v>72420417.283040822</v>
      </c>
      <c r="H78" s="24">
        <v>48962816.68104694</v>
      </c>
      <c r="I78" s="24">
        <v>48015265.825154029</v>
      </c>
      <c r="J78" s="24">
        <v>5335781.7100000009</v>
      </c>
      <c r="K78" s="24">
        <v>5353205.92</v>
      </c>
      <c r="L78" s="24">
        <v>1790504.1400000001</v>
      </c>
      <c r="M78" s="24">
        <v>1750613.4</v>
      </c>
      <c r="N78" s="26"/>
      <c r="O78" s="26"/>
      <c r="P78" s="26"/>
    </row>
    <row r="79" spans="1:16" ht="11.25" x14ac:dyDescent="0.2">
      <c r="A79" s="20" t="s">
        <v>65</v>
      </c>
      <c r="B79" s="21">
        <f t="shared" si="5"/>
        <v>90641566.537813067</v>
      </c>
      <c r="C79" s="21">
        <f t="shared" si="4"/>
        <v>82939349.829489604</v>
      </c>
      <c r="D79" s="22">
        <f t="shared" si="6"/>
        <v>7702216.7083234638</v>
      </c>
      <c r="E79" s="23">
        <f t="shared" si="7"/>
        <v>0.91502555612705216</v>
      </c>
      <c r="F79" s="24">
        <v>29023614.726746909</v>
      </c>
      <c r="G79" s="24">
        <v>25386034.989092249</v>
      </c>
      <c r="H79" s="24">
        <v>57273019.491066158</v>
      </c>
      <c r="I79" s="24">
        <v>53276270.290397361</v>
      </c>
      <c r="J79" s="24">
        <v>3297283.94</v>
      </c>
      <c r="K79" s="24">
        <v>3265429.84</v>
      </c>
      <c r="L79" s="24">
        <v>1047648.3800000001</v>
      </c>
      <c r="M79" s="24">
        <v>1011614.7100000001</v>
      </c>
      <c r="N79" s="26"/>
      <c r="O79" s="26"/>
      <c r="P79" s="26"/>
    </row>
    <row r="80" spans="1:16" ht="11.25" x14ac:dyDescent="0.2">
      <c r="A80" s="20" t="s">
        <v>66</v>
      </c>
      <c r="B80" s="21">
        <f t="shared" si="5"/>
        <v>26325126.091778088</v>
      </c>
      <c r="C80" s="21">
        <f t="shared" si="4"/>
        <v>22909614.556301087</v>
      </c>
      <c r="D80" s="22">
        <f t="shared" si="6"/>
        <v>3415511.5354770012</v>
      </c>
      <c r="E80" s="23">
        <f t="shared" si="7"/>
        <v>0.87025659350806528</v>
      </c>
      <c r="F80" s="24">
        <v>23146020.859625962</v>
      </c>
      <c r="G80" s="24">
        <v>19857464.687476441</v>
      </c>
      <c r="H80" s="24">
        <v>830195.86215213104</v>
      </c>
      <c r="I80" s="24">
        <v>732699.66882464441</v>
      </c>
      <c r="J80" s="24">
        <v>2312912.67</v>
      </c>
      <c r="K80" s="24">
        <v>2199513.35</v>
      </c>
      <c r="L80" s="24">
        <v>35996.699999999997</v>
      </c>
      <c r="M80" s="24">
        <v>119936.85</v>
      </c>
      <c r="N80" s="26"/>
      <c r="O80" s="26"/>
      <c r="P80" s="26"/>
    </row>
    <row r="81" spans="1:16" ht="11.25" x14ac:dyDescent="0.2">
      <c r="A81" s="20" t="s">
        <v>67</v>
      </c>
      <c r="B81" s="21">
        <f t="shared" si="5"/>
        <v>41200673.132881992</v>
      </c>
      <c r="C81" s="21">
        <f t="shared" si="4"/>
        <v>37463571.99397146</v>
      </c>
      <c r="D81" s="22">
        <f t="shared" si="6"/>
        <v>3737101.138910532</v>
      </c>
      <c r="E81" s="23">
        <f t="shared" si="7"/>
        <v>0.90929514362890407</v>
      </c>
      <c r="F81" s="24">
        <v>27160622.420486763</v>
      </c>
      <c r="G81" s="24">
        <v>24429391.204707377</v>
      </c>
      <c r="H81" s="24">
        <v>10326512.442395223</v>
      </c>
      <c r="I81" s="24">
        <v>9489585.0192640759</v>
      </c>
      <c r="J81" s="24">
        <v>2968209.5300000003</v>
      </c>
      <c r="K81" s="24">
        <v>2740918.1999999997</v>
      </c>
      <c r="L81" s="24">
        <v>745328.74</v>
      </c>
      <c r="M81" s="24">
        <v>803677.57</v>
      </c>
      <c r="N81" s="26"/>
      <c r="O81" s="26"/>
      <c r="P81" s="26"/>
    </row>
    <row r="82" spans="1:16" ht="11.25" x14ac:dyDescent="0.2">
      <c r="A82" s="20" t="s">
        <v>68</v>
      </c>
      <c r="B82" s="21">
        <f t="shared" si="5"/>
        <v>26617458.991250306</v>
      </c>
      <c r="C82" s="21">
        <f t="shared" si="4"/>
        <v>24695454.597256515</v>
      </c>
      <c r="D82" s="22">
        <f t="shared" si="6"/>
        <v>1922004.3939937912</v>
      </c>
      <c r="E82" s="23">
        <f t="shared" si="7"/>
        <v>0.92779158992503408</v>
      </c>
      <c r="F82" s="24">
        <v>17794896.301250305</v>
      </c>
      <c r="G82" s="24">
        <v>16641216.852756517</v>
      </c>
      <c r="H82" s="24">
        <v>0</v>
      </c>
      <c r="I82" s="24">
        <v>0</v>
      </c>
      <c r="J82" s="24">
        <v>8822562.6899999995</v>
      </c>
      <c r="K82" s="24">
        <v>8054236.7444999991</v>
      </c>
      <c r="L82" s="24">
        <v>0</v>
      </c>
      <c r="M82" s="24">
        <v>1</v>
      </c>
      <c r="N82" s="26"/>
      <c r="O82" s="26"/>
      <c r="P82" s="26"/>
    </row>
    <row r="83" spans="1:16" s="14" customFormat="1" ht="11.25" x14ac:dyDescent="0.2">
      <c r="A83" s="15" t="s">
        <v>71</v>
      </c>
      <c r="B83" s="16">
        <f t="shared" si="5"/>
        <v>240351909.8136231</v>
      </c>
      <c r="C83" s="16">
        <f t="shared" si="4"/>
        <v>235633528.10873517</v>
      </c>
      <c r="D83" s="17">
        <f t="shared" si="6"/>
        <v>4718381.7048879266</v>
      </c>
      <c r="E83" s="18">
        <f t="shared" si="7"/>
        <v>0.98036886118963351</v>
      </c>
      <c r="F83" s="19">
        <v>214755394.41405788</v>
      </c>
      <c r="G83" s="19">
        <v>210649282.99154657</v>
      </c>
      <c r="H83" s="19">
        <v>3426585.059565221</v>
      </c>
      <c r="I83" s="19">
        <v>3301090.7871886017</v>
      </c>
      <c r="J83" s="19">
        <v>22082285.590000004</v>
      </c>
      <c r="K83" s="19">
        <v>21656250.18</v>
      </c>
      <c r="L83" s="19">
        <v>87644.75</v>
      </c>
      <c r="M83" s="19">
        <v>26904.15</v>
      </c>
      <c r="N83" s="26"/>
      <c r="O83" s="26"/>
      <c r="P83" s="26"/>
    </row>
    <row r="84" spans="1:16" s="14" customFormat="1" ht="11.25" x14ac:dyDescent="0.2">
      <c r="A84" s="15" t="s">
        <v>105</v>
      </c>
      <c r="B84" s="16">
        <f t="shared" si="5"/>
        <v>100846967.18326405</v>
      </c>
      <c r="C84" s="16">
        <f t="shared" si="4"/>
        <v>98158064.159216493</v>
      </c>
      <c r="D84" s="17">
        <f t="shared" si="6"/>
        <v>2688903.0240475535</v>
      </c>
      <c r="E84" s="18">
        <f t="shared" si="7"/>
        <v>0.97333679832769637</v>
      </c>
      <c r="F84" s="19">
        <v>40718811.84593156</v>
      </c>
      <c r="G84" s="19">
        <v>39743654.502670027</v>
      </c>
      <c r="H84" s="19">
        <v>53580798.617332496</v>
      </c>
      <c r="I84" s="19">
        <v>52214870.586546458</v>
      </c>
      <c r="J84" s="19">
        <v>3295071.46</v>
      </c>
      <c r="K84" s="19">
        <v>3290776.3400000003</v>
      </c>
      <c r="L84" s="19">
        <v>3252285.26</v>
      </c>
      <c r="M84" s="19">
        <v>2908762.7300000004</v>
      </c>
      <c r="N84" s="26"/>
      <c r="O84" s="26"/>
      <c r="P84" s="26"/>
    </row>
    <row r="85" spans="1:16" ht="11.25" x14ac:dyDescent="0.2">
      <c r="A85" s="20" t="s">
        <v>72</v>
      </c>
      <c r="B85" s="21">
        <f t="shared" si="5"/>
        <v>6922458.3964593476</v>
      </c>
      <c r="C85" s="21">
        <f t="shared" si="4"/>
        <v>5944357.3325273227</v>
      </c>
      <c r="D85" s="22">
        <f t="shared" si="6"/>
        <v>978101.06393202487</v>
      </c>
      <c r="E85" s="23">
        <f t="shared" si="7"/>
        <v>0.85870611162758348</v>
      </c>
      <c r="F85" s="24">
        <v>6356019.9264593478</v>
      </c>
      <c r="G85" s="24">
        <v>5378952.442527323</v>
      </c>
      <c r="H85" s="24">
        <v>0</v>
      </c>
      <c r="I85" s="24">
        <v>0</v>
      </c>
      <c r="J85" s="24">
        <v>566438.47</v>
      </c>
      <c r="K85" s="24">
        <v>565403.89</v>
      </c>
      <c r="L85" s="24">
        <v>0</v>
      </c>
      <c r="M85" s="24">
        <v>1</v>
      </c>
      <c r="N85" s="26"/>
      <c r="O85" s="26"/>
      <c r="P85" s="26"/>
    </row>
    <row r="86" spans="1:16" ht="11.25" x14ac:dyDescent="0.2">
      <c r="A86" s="20" t="s">
        <v>73</v>
      </c>
      <c r="B86" s="21">
        <f t="shared" si="5"/>
        <v>18959884.260415155</v>
      </c>
      <c r="C86" s="21">
        <f t="shared" si="4"/>
        <v>17503826.894356322</v>
      </c>
      <c r="D86" s="22">
        <f t="shared" si="6"/>
        <v>1456057.3660588339</v>
      </c>
      <c r="E86" s="23">
        <f t="shared" si="7"/>
        <v>0.92320325662014613</v>
      </c>
      <c r="F86" s="24">
        <v>15550080.397328064</v>
      </c>
      <c r="G86" s="24">
        <v>14304828.23871607</v>
      </c>
      <c r="H86" s="24">
        <v>2366878.8430870916</v>
      </c>
      <c r="I86" s="24">
        <v>2162145.2056402545</v>
      </c>
      <c r="J86" s="24">
        <v>836310.64</v>
      </c>
      <c r="K86" s="24">
        <v>831835.90999999992</v>
      </c>
      <c r="L86" s="24">
        <v>206614.38</v>
      </c>
      <c r="M86" s="24">
        <v>205017.54</v>
      </c>
      <c r="N86" s="26"/>
      <c r="O86" s="26"/>
      <c r="P86" s="26"/>
    </row>
    <row r="87" spans="1:16" ht="11.25" x14ac:dyDescent="0.2">
      <c r="A87" s="20" t="s">
        <v>74</v>
      </c>
      <c r="B87" s="21">
        <f t="shared" si="5"/>
        <v>21350155.453691199</v>
      </c>
      <c r="C87" s="21">
        <f t="shared" si="4"/>
        <v>20339656.483921789</v>
      </c>
      <c r="D87" s="22">
        <f t="shared" si="6"/>
        <v>1010498.9697694108</v>
      </c>
      <c r="E87" s="23">
        <f t="shared" si="7"/>
        <v>0.95267018209955434</v>
      </c>
      <c r="F87" s="24">
        <v>17395770.184395012</v>
      </c>
      <c r="G87" s="24">
        <v>16403868.274048701</v>
      </c>
      <c r="H87" s="24">
        <v>2606497.3992961869</v>
      </c>
      <c r="I87" s="24">
        <v>2595170.5398730896</v>
      </c>
      <c r="J87" s="24">
        <v>1329359.6200000001</v>
      </c>
      <c r="K87" s="24">
        <v>1322089.42</v>
      </c>
      <c r="L87" s="24">
        <v>18528.25</v>
      </c>
      <c r="M87" s="24">
        <v>18528.25</v>
      </c>
      <c r="N87" s="26"/>
      <c r="O87" s="26"/>
      <c r="P87" s="26"/>
    </row>
    <row r="88" spans="1:16" ht="11.25" x14ac:dyDescent="0.2">
      <c r="A88" s="20" t="s">
        <v>75</v>
      </c>
      <c r="B88" s="21">
        <f t="shared" si="5"/>
        <v>2269007.4460197124</v>
      </c>
      <c r="C88" s="21">
        <f t="shared" si="4"/>
        <v>1961375.3981492156</v>
      </c>
      <c r="D88" s="22">
        <f t="shared" si="6"/>
        <v>307632.04787049675</v>
      </c>
      <c r="E88" s="23">
        <f t="shared" si="7"/>
        <v>0.86441999191754781</v>
      </c>
      <c r="F88" s="24">
        <v>1998245.3860197123</v>
      </c>
      <c r="G88" s="24">
        <v>1693686.8581492156</v>
      </c>
      <c r="H88" s="24">
        <v>0</v>
      </c>
      <c r="I88" s="24">
        <v>0</v>
      </c>
      <c r="J88" s="24">
        <v>270762.06</v>
      </c>
      <c r="K88" s="24">
        <v>267687.54000000004</v>
      </c>
      <c r="L88" s="24">
        <v>0</v>
      </c>
      <c r="M88" s="24">
        <v>1</v>
      </c>
      <c r="N88" s="26"/>
      <c r="O88" s="26"/>
      <c r="P88" s="26"/>
    </row>
    <row r="89" spans="1:16" s="14" customFormat="1" ht="11.25" x14ac:dyDescent="0.2">
      <c r="A89" s="15" t="s">
        <v>76</v>
      </c>
      <c r="B89" s="16">
        <f t="shared" si="5"/>
        <v>142674991.08704171</v>
      </c>
      <c r="C89" s="16">
        <f t="shared" si="4"/>
        <v>135381634.41738579</v>
      </c>
      <c r="D89" s="17">
        <f t="shared" si="6"/>
        <v>7293356.6696559191</v>
      </c>
      <c r="E89" s="18">
        <f t="shared" si="7"/>
        <v>0.94888132381093715</v>
      </c>
      <c r="F89" s="19">
        <v>125612283.42199363</v>
      </c>
      <c r="G89" s="19">
        <v>119427913.85892792</v>
      </c>
      <c r="H89" s="19">
        <v>2225595.6050480576</v>
      </c>
      <c r="I89" s="19">
        <v>1702441.5484578726</v>
      </c>
      <c r="J89" s="19">
        <v>14432965.1</v>
      </c>
      <c r="K89" s="19">
        <v>13846032.189999999</v>
      </c>
      <c r="L89" s="19">
        <v>404146.95999999996</v>
      </c>
      <c r="M89" s="19">
        <v>405246.82</v>
      </c>
      <c r="N89" s="26"/>
      <c r="O89" s="26"/>
      <c r="P89" s="26"/>
    </row>
    <row r="90" spans="1:16" ht="11.25" x14ac:dyDescent="0.2">
      <c r="A90" s="20" t="s">
        <v>110</v>
      </c>
      <c r="B90" s="21">
        <f t="shared" si="5"/>
        <v>150846951.40199474</v>
      </c>
      <c r="C90" s="21">
        <f t="shared" si="4"/>
        <v>138649983.44290516</v>
      </c>
      <c r="D90" s="22">
        <f t="shared" si="6"/>
        <v>12196967.959089577</v>
      </c>
      <c r="E90" s="23">
        <f t="shared" si="7"/>
        <v>0.91914342420758866</v>
      </c>
      <c r="F90" s="24">
        <v>132160371.56103592</v>
      </c>
      <c r="G90" s="24">
        <v>125088353.9413835</v>
      </c>
      <c r="H90" s="24">
        <v>5274660.300958842</v>
      </c>
      <c r="I90" s="24">
        <v>620205.23152167734</v>
      </c>
      <c r="J90" s="24">
        <v>13403638.82</v>
      </c>
      <c r="K90" s="24">
        <v>12933832.609999999</v>
      </c>
      <c r="L90" s="24">
        <v>8280.7199999999993</v>
      </c>
      <c r="M90" s="24">
        <v>7591.66</v>
      </c>
      <c r="N90" s="26"/>
      <c r="O90" s="26"/>
      <c r="P90" s="26"/>
    </row>
    <row r="91" spans="1:16" ht="11.25" x14ac:dyDescent="0.2">
      <c r="A91" s="20" t="s">
        <v>77</v>
      </c>
      <c r="B91" s="21">
        <f t="shared" si="5"/>
        <v>56297966.862321675</v>
      </c>
      <c r="C91" s="21">
        <f t="shared" si="4"/>
        <v>54136738.160272539</v>
      </c>
      <c r="D91" s="22">
        <f t="shared" si="6"/>
        <v>2161228.7020491362</v>
      </c>
      <c r="E91" s="23">
        <f t="shared" si="7"/>
        <v>0.96161089249751264</v>
      </c>
      <c r="F91" s="24">
        <v>44737921.867502511</v>
      </c>
      <c r="G91" s="24">
        <v>42855685.391726993</v>
      </c>
      <c r="H91" s="24">
        <v>7460252.0448191715</v>
      </c>
      <c r="I91" s="24">
        <v>7329290.8985455474</v>
      </c>
      <c r="J91" s="24">
        <v>3796986.34</v>
      </c>
      <c r="K91" s="24">
        <v>3657532.93</v>
      </c>
      <c r="L91" s="24">
        <v>302806.61</v>
      </c>
      <c r="M91" s="24">
        <v>294228.94</v>
      </c>
      <c r="N91" s="26"/>
      <c r="O91" s="26"/>
      <c r="P91" s="26"/>
    </row>
    <row r="92" spans="1:16" ht="11.25" x14ac:dyDescent="0.2">
      <c r="A92" s="20" t="s">
        <v>78</v>
      </c>
      <c r="B92" s="21">
        <f t="shared" si="5"/>
        <v>9867146.1565924343</v>
      </c>
      <c r="C92" s="21">
        <f t="shared" si="4"/>
        <v>8954457.7705246694</v>
      </c>
      <c r="D92" s="22">
        <f t="shared" si="6"/>
        <v>912688.38606776483</v>
      </c>
      <c r="E92" s="23">
        <f t="shared" si="7"/>
        <v>0.90750229381592973</v>
      </c>
      <c r="F92" s="24">
        <v>9490542.0265924335</v>
      </c>
      <c r="G92" s="24">
        <v>8644738.6005246695</v>
      </c>
      <c r="H92" s="24">
        <v>0</v>
      </c>
      <c r="I92" s="24">
        <v>0</v>
      </c>
      <c r="J92" s="24">
        <v>376604.13</v>
      </c>
      <c r="K92" s="24">
        <v>309719.17</v>
      </c>
      <c r="L92" s="24">
        <v>0</v>
      </c>
      <c r="M92" s="24">
        <v>0</v>
      </c>
      <c r="N92" s="26"/>
      <c r="O92" s="26"/>
      <c r="P92" s="26"/>
    </row>
    <row r="93" spans="1:16" ht="11.25" x14ac:dyDescent="0.2">
      <c r="A93" s="20" t="s">
        <v>79</v>
      </c>
      <c r="B93" s="21">
        <f t="shared" si="5"/>
        <v>1424578.4107736722</v>
      </c>
      <c r="C93" s="21">
        <f t="shared" si="4"/>
        <v>1257850.7744284032</v>
      </c>
      <c r="D93" s="22">
        <f t="shared" si="6"/>
        <v>166727.63634526893</v>
      </c>
      <c r="E93" s="23">
        <f t="shared" si="7"/>
        <v>0.882963524447404</v>
      </c>
      <c r="F93" s="24">
        <v>1313826.4507736722</v>
      </c>
      <c r="G93" s="24">
        <v>1159134.8144284033</v>
      </c>
      <c r="H93" s="24">
        <v>0</v>
      </c>
      <c r="I93" s="24">
        <v>0</v>
      </c>
      <c r="J93" s="24">
        <v>110751.95999999999</v>
      </c>
      <c r="K93" s="24">
        <v>98715.96</v>
      </c>
      <c r="L93" s="24">
        <v>0</v>
      </c>
      <c r="M93" s="24">
        <v>0</v>
      </c>
      <c r="N93" s="26"/>
      <c r="O93" s="26"/>
      <c r="P93" s="26"/>
    </row>
    <row r="94" spans="1:16" ht="11.25" x14ac:dyDescent="0.2">
      <c r="A94" s="20" t="s">
        <v>80</v>
      </c>
      <c r="B94" s="21">
        <f t="shared" si="5"/>
        <v>15538093.949812047</v>
      </c>
      <c r="C94" s="21">
        <f t="shared" si="4"/>
        <v>15031303.932109056</v>
      </c>
      <c r="D94" s="22">
        <f t="shared" si="6"/>
        <v>506790.01770299114</v>
      </c>
      <c r="E94" s="23">
        <f t="shared" si="7"/>
        <v>0.96738402925481592</v>
      </c>
      <c r="F94" s="24">
        <v>12982446.399812046</v>
      </c>
      <c r="G94" s="24">
        <v>12480253.962109055</v>
      </c>
      <c r="H94" s="24">
        <v>0</v>
      </c>
      <c r="I94" s="24">
        <v>0</v>
      </c>
      <c r="J94" s="24">
        <v>2555647.5500000003</v>
      </c>
      <c r="K94" s="24">
        <v>2551049.9700000002</v>
      </c>
      <c r="L94" s="24">
        <v>0</v>
      </c>
      <c r="M94" s="24">
        <v>0</v>
      </c>
      <c r="N94" s="26"/>
      <c r="O94" s="26"/>
      <c r="P94" s="26"/>
    </row>
    <row r="95" spans="1:16" ht="11.25" x14ac:dyDescent="0.2">
      <c r="A95" s="20" t="s">
        <v>81</v>
      </c>
      <c r="B95" s="21">
        <f t="shared" si="5"/>
        <v>1143336.8607934164</v>
      </c>
      <c r="C95" s="21">
        <f t="shared" si="4"/>
        <v>856650.97666710708</v>
      </c>
      <c r="D95" s="22">
        <f t="shared" si="6"/>
        <v>286685.88412630931</v>
      </c>
      <c r="E95" s="23">
        <f t="shared" si="7"/>
        <v>0.74925510236120241</v>
      </c>
      <c r="F95" s="24">
        <v>9699606.8607934173</v>
      </c>
      <c r="G95" s="24">
        <v>9152245.0621671081</v>
      </c>
      <c r="H95" s="24">
        <v>0</v>
      </c>
      <c r="I95" s="24">
        <v>0</v>
      </c>
      <c r="J95" s="24">
        <v>-5082418.78</v>
      </c>
      <c r="K95" s="24">
        <v>-4821742.8655000003</v>
      </c>
      <c r="L95" s="24">
        <v>-3473851.2200000007</v>
      </c>
      <c r="M95" s="24">
        <v>-3473851.2200000007</v>
      </c>
      <c r="N95" s="26"/>
      <c r="O95" s="26"/>
      <c r="P95" s="26"/>
    </row>
    <row r="96" spans="1:16" ht="11.25" x14ac:dyDescent="0.2">
      <c r="A96" s="20" t="s">
        <v>82</v>
      </c>
      <c r="B96" s="21">
        <f t="shared" si="5"/>
        <v>28443832.908886954</v>
      </c>
      <c r="C96" s="21">
        <f t="shared" si="4"/>
        <v>26907305.764081527</v>
      </c>
      <c r="D96" s="22">
        <f t="shared" si="6"/>
        <v>1536527.1448054276</v>
      </c>
      <c r="E96" s="23">
        <f t="shared" si="7"/>
        <v>0.94598030617999596</v>
      </c>
      <c r="F96" s="24">
        <v>27242227.208886955</v>
      </c>
      <c r="G96" s="24">
        <v>25710383.314081527</v>
      </c>
      <c r="H96" s="24">
        <v>0</v>
      </c>
      <c r="I96" s="24">
        <v>0</v>
      </c>
      <c r="J96" s="24">
        <v>1201605.7</v>
      </c>
      <c r="K96" s="24">
        <v>1196922.45</v>
      </c>
      <c r="L96" s="24">
        <v>0</v>
      </c>
      <c r="M96" s="24">
        <v>0</v>
      </c>
      <c r="N96" s="26"/>
      <c r="O96" s="26"/>
      <c r="P96" s="26"/>
    </row>
    <row r="97" spans="1:16" ht="11.25" x14ac:dyDescent="0.2">
      <c r="A97" s="20" t="s">
        <v>83</v>
      </c>
      <c r="B97" s="21">
        <f t="shared" si="5"/>
        <v>11680981.200722869</v>
      </c>
      <c r="C97" s="21">
        <f t="shared" si="4"/>
        <v>9824988.6031403113</v>
      </c>
      <c r="D97" s="22">
        <f t="shared" si="6"/>
        <v>1855992.5975825582</v>
      </c>
      <c r="E97" s="23">
        <f t="shared" si="7"/>
        <v>0.84110987204844556</v>
      </c>
      <c r="F97" s="24">
        <v>10705921.27072287</v>
      </c>
      <c r="G97" s="24">
        <v>8857529.7531403117</v>
      </c>
      <c r="H97" s="24">
        <v>0</v>
      </c>
      <c r="I97" s="24">
        <v>0</v>
      </c>
      <c r="J97" s="24">
        <v>975059.93</v>
      </c>
      <c r="K97" s="24">
        <v>967458.85</v>
      </c>
      <c r="L97" s="24">
        <v>0</v>
      </c>
      <c r="M97" s="24">
        <v>0</v>
      </c>
      <c r="N97" s="26"/>
      <c r="O97" s="26"/>
      <c r="P97" s="26"/>
    </row>
    <row r="98" spans="1:16" ht="11.25" x14ac:dyDescent="0.2">
      <c r="A98" s="20" t="s">
        <v>84</v>
      </c>
      <c r="B98" s="21">
        <f t="shared" si="5"/>
        <v>6908378.3430429287</v>
      </c>
      <c r="C98" s="21">
        <f t="shared" si="4"/>
        <v>6427095.8344875118</v>
      </c>
      <c r="D98" s="22">
        <f t="shared" si="6"/>
        <v>481282.50855541695</v>
      </c>
      <c r="E98" s="23">
        <f t="shared" si="7"/>
        <v>0.9303335045278619</v>
      </c>
      <c r="F98" s="24">
        <v>5579983.0178015772</v>
      </c>
      <c r="G98" s="24">
        <v>5112872.9843922742</v>
      </c>
      <c r="H98" s="24">
        <v>606936.39524135168</v>
      </c>
      <c r="I98" s="24">
        <v>598232.32009523758</v>
      </c>
      <c r="J98" s="24">
        <v>721458.92999999993</v>
      </c>
      <c r="K98" s="24">
        <v>715990.53</v>
      </c>
      <c r="L98" s="24">
        <v>0</v>
      </c>
      <c r="M98" s="24">
        <v>0</v>
      </c>
      <c r="N98" s="26"/>
      <c r="O98" s="26"/>
      <c r="P98" s="26"/>
    </row>
    <row r="99" spans="1:16" ht="11.25" x14ac:dyDescent="0.2">
      <c r="A99" s="20" t="s">
        <v>85</v>
      </c>
      <c r="B99" s="21">
        <f t="shared" si="5"/>
        <v>11255256.088696616</v>
      </c>
      <c r="C99" s="21">
        <f t="shared" si="4"/>
        <v>10920806.610124696</v>
      </c>
      <c r="D99" s="22">
        <f t="shared" si="6"/>
        <v>334449.47857191972</v>
      </c>
      <c r="E99" s="23">
        <f t="shared" si="7"/>
        <v>0.97028504052361819</v>
      </c>
      <c r="F99" s="24">
        <v>10145073.758696616</v>
      </c>
      <c r="G99" s="24">
        <v>9806071.4801246971</v>
      </c>
      <c r="H99" s="24">
        <v>0</v>
      </c>
      <c r="I99" s="24">
        <v>0</v>
      </c>
      <c r="J99" s="24">
        <v>1110182.33</v>
      </c>
      <c r="K99" s="24">
        <v>1114735.1299999999</v>
      </c>
      <c r="L99" s="24">
        <v>0</v>
      </c>
      <c r="M99" s="24">
        <v>0</v>
      </c>
      <c r="N99" s="26"/>
      <c r="O99" s="26"/>
      <c r="P99" s="26"/>
    </row>
    <row r="100" spans="1:16" ht="11.25" x14ac:dyDescent="0.2">
      <c r="A100" s="20" t="s">
        <v>86</v>
      </c>
      <c r="B100" s="21">
        <f t="shared" si="5"/>
        <v>9346810.6523866393</v>
      </c>
      <c r="C100" s="21">
        <f t="shared" si="4"/>
        <v>8837195.7670162786</v>
      </c>
      <c r="D100" s="22">
        <f t="shared" si="6"/>
        <v>509614.88537036069</v>
      </c>
      <c r="E100" s="23">
        <f t="shared" si="7"/>
        <v>0.94547713607098327</v>
      </c>
      <c r="F100" s="24">
        <v>8649866.9323866386</v>
      </c>
      <c r="G100" s="24">
        <v>8154088.4470162792</v>
      </c>
      <c r="H100" s="24">
        <v>0</v>
      </c>
      <c r="I100" s="24">
        <v>0</v>
      </c>
      <c r="J100" s="24">
        <v>696943.72</v>
      </c>
      <c r="K100" s="24">
        <v>683107.32000000007</v>
      </c>
      <c r="L100" s="24">
        <v>0</v>
      </c>
      <c r="M100" s="24">
        <v>0</v>
      </c>
      <c r="N100" s="26"/>
      <c r="O100" s="26"/>
      <c r="P100" s="26"/>
    </row>
    <row r="101" spans="1:16" s="14" customFormat="1" ht="11.25" x14ac:dyDescent="0.2">
      <c r="A101" s="15" t="s">
        <v>87</v>
      </c>
      <c r="B101" s="16">
        <f t="shared" si="5"/>
        <v>150869261.43126673</v>
      </c>
      <c r="C101" s="16">
        <f t="shared" si="4"/>
        <v>144893744.05861536</v>
      </c>
      <c r="D101" s="17">
        <f t="shared" si="6"/>
        <v>5975517.3726513684</v>
      </c>
      <c r="E101" s="18">
        <f t="shared" si="7"/>
        <v>0.9603927445792283</v>
      </c>
      <c r="F101" s="19">
        <v>115987546.29043849</v>
      </c>
      <c r="G101" s="19">
        <v>110990850.3316175</v>
      </c>
      <c r="H101" s="19">
        <v>20273733.280828245</v>
      </c>
      <c r="I101" s="19">
        <v>19738847.846997853</v>
      </c>
      <c r="J101" s="19">
        <v>13706037.51</v>
      </c>
      <c r="K101" s="19">
        <v>13302741.98</v>
      </c>
      <c r="L101" s="19">
        <v>901944.35000000009</v>
      </c>
      <c r="M101" s="19">
        <v>861303.89999999991</v>
      </c>
      <c r="N101" s="26"/>
      <c r="O101" s="26"/>
      <c r="P101" s="26"/>
    </row>
    <row r="102" spans="1:16" ht="11.25" x14ac:dyDescent="0.2">
      <c r="A102" s="20" t="s">
        <v>2</v>
      </c>
      <c r="B102" s="21">
        <f t="shared" si="5"/>
        <v>48502911.198972486</v>
      </c>
      <c r="C102" s="21">
        <f t="shared" si="4"/>
        <v>44015746.552924551</v>
      </c>
      <c r="D102" s="22">
        <f t="shared" si="6"/>
        <v>4487164.6460479349</v>
      </c>
      <c r="E102" s="23">
        <f t="shared" si="7"/>
        <v>0.90748669440396412</v>
      </c>
      <c r="F102" s="24">
        <v>45305682.478972487</v>
      </c>
      <c r="G102" s="24">
        <v>40817748.052924551</v>
      </c>
      <c r="H102" s="24">
        <v>0</v>
      </c>
      <c r="I102" s="24">
        <v>0</v>
      </c>
      <c r="J102" s="24">
        <v>3197228.72</v>
      </c>
      <c r="K102" s="24">
        <v>3197997.5</v>
      </c>
      <c r="L102" s="24">
        <v>0</v>
      </c>
      <c r="M102" s="24">
        <v>1</v>
      </c>
      <c r="N102" s="26"/>
      <c r="O102" s="26"/>
      <c r="P102" s="26"/>
    </row>
    <row r="103" spans="1:16" ht="11.25" x14ac:dyDescent="0.2">
      <c r="A103" s="20" t="s">
        <v>88</v>
      </c>
      <c r="B103" s="21">
        <f t="shared" si="5"/>
        <v>10871754.766573841</v>
      </c>
      <c r="C103" s="21">
        <f t="shared" si="4"/>
        <v>10661632.207482513</v>
      </c>
      <c r="D103" s="22">
        <f t="shared" si="6"/>
        <v>210122.55909132771</v>
      </c>
      <c r="E103" s="23">
        <f t="shared" si="7"/>
        <v>0.98067261784294768</v>
      </c>
      <c r="F103" s="24">
        <v>3341218.3824589532</v>
      </c>
      <c r="G103" s="24">
        <v>3188634.4448777521</v>
      </c>
      <c r="H103" s="24">
        <v>6869043.4641148876</v>
      </c>
      <c r="I103" s="24">
        <v>6808441.9726047609</v>
      </c>
      <c r="J103" s="24">
        <v>376517.77999999997</v>
      </c>
      <c r="K103" s="24">
        <v>376517.77999999997</v>
      </c>
      <c r="L103" s="24">
        <v>284975.14</v>
      </c>
      <c r="M103" s="24">
        <v>288038.01</v>
      </c>
      <c r="N103" s="26"/>
      <c r="O103" s="26"/>
      <c r="P103" s="26"/>
    </row>
    <row r="104" spans="1:16" ht="11.25" x14ac:dyDescent="0.2">
      <c r="A104" s="20" t="s">
        <v>89</v>
      </c>
      <c r="B104" s="21">
        <f t="shared" si="5"/>
        <v>27102928.668375205</v>
      </c>
      <c r="C104" s="21">
        <f t="shared" si="4"/>
        <v>26099828.124174155</v>
      </c>
      <c r="D104" s="22">
        <f t="shared" si="6"/>
        <v>1003100.54420105</v>
      </c>
      <c r="E104" s="23">
        <f t="shared" si="7"/>
        <v>0.96298921948713578</v>
      </c>
      <c r="F104" s="24">
        <v>24430853.872177057</v>
      </c>
      <c r="G104" s="24">
        <v>23446238.43840798</v>
      </c>
      <c r="H104" s="24">
        <v>959555.32619814959</v>
      </c>
      <c r="I104" s="24">
        <v>956580.73576617497</v>
      </c>
      <c r="J104" s="24">
        <v>1708437.47</v>
      </c>
      <c r="K104" s="24">
        <v>1692926.95</v>
      </c>
      <c r="L104" s="24">
        <v>4082</v>
      </c>
      <c r="M104" s="24">
        <v>4082</v>
      </c>
      <c r="N104" s="26"/>
      <c r="O104" s="26"/>
      <c r="P104" s="26"/>
    </row>
    <row r="105" spans="1:16" ht="11.25" x14ac:dyDescent="0.2">
      <c r="A105" s="20" t="s">
        <v>90</v>
      </c>
      <c r="B105" s="21">
        <f t="shared" si="5"/>
        <v>5543678.4104698254</v>
      </c>
      <c r="C105" s="21">
        <f t="shared" si="4"/>
        <v>5278858.734323414</v>
      </c>
      <c r="D105" s="22">
        <f t="shared" si="6"/>
        <v>264819.67614641134</v>
      </c>
      <c r="E105" s="23">
        <f t="shared" si="7"/>
        <v>0.95223033218408359</v>
      </c>
      <c r="F105" s="24">
        <v>4704239.300469825</v>
      </c>
      <c r="G105" s="24">
        <v>4446351.3043234143</v>
      </c>
      <c r="H105" s="24">
        <v>0</v>
      </c>
      <c r="I105" s="24">
        <v>0</v>
      </c>
      <c r="J105" s="24">
        <v>839439.1100000001</v>
      </c>
      <c r="K105" s="24">
        <v>832507.42999999993</v>
      </c>
      <c r="L105" s="24">
        <v>0</v>
      </c>
      <c r="M105" s="24">
        <v>0</v>
      </c>
      <c r="N105" s="26"/>
      <c r="O105" s="26"/>
      <c r="P105" s="26"/>
    </row>
    <row r="106" spans="1:16" ht="11.25" x14ac:dyDescent="0.2">
      <c r="A106" s="20" t="s">
        <v>91</v>
      </c>
      <c r="B106" s="21">
        <f t="shared" si="5"/>
        <v>15086912.660470374</v>
      </c>
      <c r="C106" s="21">
        <f t="shared" si="4"/>
        <v>14024198.494220469</v>
      </c>
      <c r="D106" s="22">
        <f t="shared" si="6"/>
        <v>1062714.1662499048</v>
      </c>
      <c r="E106" s="23">
        <f t="shared" si="7"/>
        <v>0.92956052771258157</v>
      </c>
      <c r="F106" s="24">
        <v>14128988.610470373</v>
      </c>
      <c r="G106" s="24">
        <v>13068041.64422047</v>
      </c>
      <c r="H106" s="24">
        <v>0</v>
      </c>
      <c r="I106" s="24">
        <v>0</v>
      </c>
      <c r="J106" s="24">
        <v>957924.05</v>
      </c>
      <c r="K106" s="24">
        <v>956156.85</v>
      </c>
      <c r="L106" s="24">
        <v>0</v>
      </c>
      <c r="M106" s="24">
        <v>0</v>
      </c>
      <c r="N106" s="26"/>
      <c r="O106" s="26"/>
      <c r="P106" s="26"/>
    </row>
    <row r="107" spans="1:16" ht="11.25" x14ac:dyDescent="0.2">
      <c r="A107" s="20" t="s">
        <v>92</v>
      </c>
      <c r="B107" s="21">
        <f t="shared" si="5"/>
        <v>30192841.858290233</v>
      </c>
      <c r="C107" s="21">
        <f t="shared" si="4"/>
        <v>29377290.814188275</v>
      </c>
      <c r="D107" s="22">
        <f t="shared" si="6"/>
        <v>815551.04410195723</v>
      </c>
      <c r="E107" s="23">
        <f t="shared" si="7"/>
        <v>0.97298859617356537</v>
      </c>
      <c r="F107" s="24">
        <v>27996595.678290233</v>
      </c>
      <c r="G107" s="24">
        <v>27190083.514188275</v>
      </c>
      <c r="H107" s="24">
        <v>0</v>
      </c>
      <c r="I107" s="24">
        <v>0</v>
      </c>
      <c r="J107" s="24">
        <v>2196246.1800000002</v>
      </c>
      <c r="K107" s="24">
        <v>2187207.2999999998</v>
      </c>
      <c r="L107" s="24">
        <v>0</v>
      </c>
      <c r="M107" s="24">
        <v>0</v>
      </c>
      <c r="N107" s="26"/>
      <c r="O107" s="26"/>
      <c r="P107" s="26"/>
    </row>
    <row r="108" spans="1:16" s="14" customFormat="1" ht="11.25" x14ac:dyDescent="0.2">
      <c r="A108" s="15" t="s">
        <v>93</v>
      </c>
      <c r="B108" s="16">
        <f t="shared" si="5"/>
        <v>109855967.32397906</v>
      </c>
      <c r="C108" s="16">
        <f t="shared" si="4"/>
        <v>107400179.52364853</v>
      </c>
      <c r="D108" s="17">
        <f t="shared" si="6"/>
        <v>2455787.8003305346</v>
      </c>
      <c r="E108" s="18">
        <f t="shared" si="7"/>
        <v>0.97764538549746594</v>
      </c>
      <c r="F108" s="19">
        <v>88553197.963925168</v>
      </c>
      <c r="G108" s="19">
        <v>86585103.691977307</v>
      </c>
      <c r="H108" s="19">
        <v>16995898.590053886</v>
      </c>
      <c r="I108" s="19">
        <v>16548966.931671236</v>
      </c>
      <c r="J108" s="19">
        <v>3993330.15</v>
      </c>
      <c r="K108" s="19">
        <v>3942171.35</v>
      </c>
      <c r="L108" s="19">
        <v>313540.62</v>
      </c>
      <c r="M108" s="19">
        <v>323937.55</v>
      </c>
      <c r="N108" s="26"/>
      <c r="O108" s="26"/>
      <c r="P108" s="26"/>
    </row>
    <row r="109" spans="1:16" ht="11.25" x14ac:dyDescent="0.2">
      <c r="A109" s="20" t="s">
        <v>94</v>
      </c>
      <c r="B109" s="21">
        <f t="shared" si="5"/>
        <v>48628482.46049577</v>
      </c>
      <c r="C109" s="21">
        <f t="shared" si="4"/>
        <v>46416156.215012625</v>
      </c>
      <c r="D109" s="22">
        <f t="shared" si="6"/>
        <v>2212326.2454831451</v>
      </c>
      <c r="E109" s="23">
        <f t="shared" si="7"/>
        <v>0.95450554626539352</v>
      </c>
      <c r="F109" s="24">
        <v>27202120.409437262</v>
      </c>
      <c r="G109" s="24">
        <v>25856003.068225596</v>
      </c>
      <c r="H109" s="24">
        <v>17566103.711058509</v>
      </c>
      <c r="I109" s="24">
        <v>16771455.006787028</v>
      </c>
      <c r="J109" s="24">
        <v>2714860.93</v>
      </c>
      <c r="K109" s="24">
        <v>2641108.1399999997</v>
      </c>
      <c r="L109" s="24">
        <v>1145397.4100000001</v>
      </c>
      <c r="M109" s="24">
        <v>1147590</v>
      </c>
      <c r="N109" s="26"/>
      <c r="O109" s="26"/>
      <c r="P109" s="26"/>
    </row>
    <row r="110" spans="1:16" ht="11.25" x14ac:dyDescent="0.2">
      <c r="A110" s="20" t="s">
        <v>95</v>
      </c>
      <c r="B110" s="21">
        <f t="shared" si="5"/>
        <v>42850312.328514479</v>
      </c>
      <c r="C110" s="21">
        <f t="shared" si="4"/>
        <v>39785481.839642003</v>
      </c>
      <c r="D110" s="22">
        <f t="shared" si="6"/>
        <v>3064830.4888724759</v>
      </c>
      <c r="E110" s="23">
        <f t="shared" si="7"/>
        <v>0.92847588915161761</v>
      </c>
      <c r="F110" s="24">
        <v>26906582.310750432</v>
      </c>
      <c r="G110" s="24">
        <v>25179310.030442845</v>
      </c>
      <c r="H110" s="24">
        <v>13443813.917764042</v>
      </c>
      <c r="I110" s="24">
        <v>12253016.179199154</v>
      </c>
      <c r="J110" s="24">
        <v>2370408.27</v>
      </c>
      <c r="K110" s="24">
        <v>2214930.17</v>
      </c>
      <c r="L110" s="24">
        <v>129507.82999999999</v>
      </c>
      <c r="M110" s="24">
        <v>138225.46000000002</v>
      </c>
      <c r="N110" s="26"/>
      <c r="O110" s="26"/>
      <c r="P110" s="26"/>
    </row>
    <row r="111" spans="1:16" ht="11.25" x14ac:dyDescent="0.2">
      <c r="A111" s="20" t="s">
        <v>96</v>
      </c>
      <c r="B111" s="21">
        <f t="shared" si="5"/>
        <v>40679401.1876745</v>
      </c>
      <c r="C111" s="21">
        <f t="shared" si="4"/>
        <v>39255900.96854303</v>
      </c>
      <c r="D111" s="22">
        <f t="shared" si="6"/>
        <v>1423500.2191314697</v>
      </c>
      <c r="E111" s="23">
        <f t="shared" si="7"/>
        <v>0.96500685414310428</v>
      </c>
      <c r="F111" s="24">
        <v>19001127.895532846</v>
      </c>
      <c r="G111" s="24">
        <v>18476845.039806139</v>
      </c>
      <c r="H111" s="24">
        <v>20187995.472141657</v>
      </c>
      <c r="I111" s="24">
        <v>19408955.618736889</v>
      </c>
      <c r="J111" s="24">
        <v>1184332.44</v>
      </c>
      <c r="K111" s="24">
        <v>1090369.92</v>
      </c>
      <c r="L111" s="24">
        <v>305945.38</v>
      </c>
      <c r="M111" s="24">
        <v>279730.39</v>
      </c>
      <c r="N111" s="26"/>
      <c r="O111" s="26"/>
      <c r="P111" s="26"/>
    </row>
    <row r="112" spans="1:16" ht="11.25" x14ac:dyDescent="0.2">
      <c r="A112" s="20" t="s">
        <v>97</v>
      </c>
      <c r="B112" s="21">
        <f t="shared" si="5"/>
        <v>28195359.578613475</v>
      </c>
      <c r="C112" s="21">
        <f t="shared" si="4"/>
        <v>27082461.737578493</v>
      </c>
      <c r="D112" s="22">
        <f t="shared" si="6"/>
        <v>1112897.8410349824</v>
      </c>
      <c r="E112" s="23">
        <f t="shared" si="7"/>
        <v>0.96052904244998072</v>
      </c>
      <c r="F112" s="24">
        <v>17925864.49242549</v>
      </c>
      <c r="G112" s="24">
        <v>17213483.982832156</v>
      </c>
      <c r="H112" s="24">
        <v>8290137.6761879902</v>
      </c>
      <c r="I112" s="24">
        <v>7952710.9417463345</v>
      </c>
      <c r="J112" s="24">
        <v>1800695.83</v>
      </c>
      <c r="K112" s="24">
        <v>1719875.1529999999</v>
      </c>
      <c r="L112" s="24">
        <v>178661.58</v>
      </c>
      <c r="M112" s="24">
        <v>196391.66</v>
      </c>
      <c r="N112" s="26"/>
      <c r="O112" s="26"/>
      <c r="P112" s="26"/>
    </row>
    <row r="113" spans="1:16" s="14" customFormat="1" ht="11.25" x14ac:dyDescent="0.2">
      <c r="A113" s="15" t="s">
        <v>98</v>
      </c>
      <c r="B113" s="16">
        <f t="shared" si="5"/>
        <v>163409710.94908765</v>
      </c>
      <c r="C113" s="16">
        <f t="shared" si="4"/>
        <v>158969359.90720785</v>
      </c>
      <c r="D113" s="17">
        <f t="shared" si="6"/>
        <v>4440351.0418798029</v>
      </c>
      <c r="E113" s="18">
        <f t="shared" si="7"/>
        <v>0.97282688393431371</v>
      </c>
      <c r="F113" s="19">
        <v>131705843.42759126</v>
      </c>
      <c r="G113" s="19">
        <v>125030510.7089562</v>
      </c>
      <c r="H113" s="19">
        <v>20771296.92149635</v>
      </c>
      <c r="I113" s="19">
        <v>22830662.408251643</v>
      </c>
      <c r="J113" s="19">
        <v>10463085.270000001</v>
      </c>
      <c r="K113" s="19">
        <v>10466357.33</v>
      </c>
      <c r="L113" s="19">
        <v>469485.33</v>
      </c>
      <c r="M113" s="19">
        <v>641829.46</v>
      </c>
      <c r="N113" s="26"/>
      <c r="O113" s="26"/>
      <c r="P113" s="26"/>
    </row>
    <row r="114" spans="1:16" ht="11.25" x14ac:dyDescent="0.2">
      <c r="A114" s="20" t="s">
        <v>99</v>
      </c>
      <c r="B114" s="21">
        <f t="shared" si="5"/>
        <v>36503357.610805117</v>
      </c>
      <c r="C114" s="21">
        <f t="shared" si="4"/>
        <v>33074121.676923025</v>
      </c>
      <c r="D114" s="22">
        <f t="shared" si="6"/>
        <v>3429235.9338820912</v>
      </c>
      <c r="E114" s="23">
        <f t="shared" si="7"/>
        <v>0.90605697233541538</v>
      </c>
      <c r="F114" s="24">
        <v>32374712.798346441</v>
      </c>
      <c r="G114" s="24">
        <v>28899894.34173796</v>
      </c>
      <c r="H114" s="24">
        <v>1008353.4024586807</v>
      </c>
      <c r="I114" s="24">
        <v>1010746.8751850643</v>
      </c>
      <c r="J114" s="24">
        <v>3155942.3600000003</v>
      </c>
      <c r="K114" s="24">
        <v>2958261.64</v>
      </c>
      <c r="L114" s="24">
        <v>-35650.950000000012</v>
      </c>
      <c r="M114" s="24">
        <v>205218.82</v>
      </c>
      <c r="N114" s="26"/>
      <c r="O114" s="26"/>
      <c r="P114" s="26"/>
    </row>
    <row r="115" spans="1:16" ht="11.25" x14ac:dyDescent="0.2">
      <c r="A115" s="20" t="s">
        <v>100</v>
      </c>
      <c r="B115" s="21">
        <f t="shared" si="5"/>
        <v>35464648.21173659</v>
      </c>
      <c r="C115" s="21">
        <f t="shared" si="4"/>
        <v>33347901.032305561</v>
      </c>
      <c r="D115" s="22">
        <f t="shared" si="6"/>
        <v>2116747.1794310287</v>
      </c>
      <c r="E115" s="23">
        <f t="shared" si="7"/>
        <v>0.94031388195948562</v>
      </c>
      <c r="F115" s="24">
        <v>33525932.551736593</v>
      </c>
      <c r="G115" s="24">
        <v>31406055.452305559</v>
      </c>
      <c r="H115" s="24">
        <v>0</v>
      </c>
      <c r="I115" s="24">
        <v>0</v>
      </c>
      <c r="J115" s="24">
        <v>1938715.66</v>
      </c>
      <c r="K115" s="24">
        <v>1941845.58</v>
      </c>
      <c r="L115" s="24">
        <v>0</v>
      </c>
      <c r="M115" s="24">
        <v>0</v>
      </c>
      <c r="N115" s="26"/>
      <c r="O115" s="26"/>
      <c r="P115" s="26"/>
    </row>
    <row r="116" spans="1:16" ht="11.25" x14ac:dyDescent="0.2">
      <c r="A116" s="20" t="s">
        <v>101</v>
      </c>
      <c r="B116" s="21">
        <f t="shared" si="5"/>
        <v>7251535.0372277349</v>
      </c>
      <c r="C116" s="21">
        <f t="shared" si="4"/>
        <v>6836253.958130517</v>
      </c>
      <c r="D116" s="22">
        <f t="shared" si="6"/>
        <v>415281.07909721788</v>
      </c>
      <c r="E116" s="23">
        <f t="shared" si="7"/>
        <v>0.94273197647597939</v>
      </c>
      <c r="F116" s="24">
        <v>6132066.8372277347</v>
      </c>
      <c r="G116" s="24">
        <v>5716785.7581305169</v>
      </c>
      <c r="H116" s="24">
        <v>0</v>
      </c>
      <c r="I116" s="24">
        <v>0</v>
      </c>
      <c r="J116" s="24">
        <v>1119468.2</v>
      </c>
      <c r="K116" s="24">
        <v>1119468.2</v>
      </c>
      <c r="L116" s="24">
        <v>0</v>
      </c>
      <c r="M116" s="24">
        <v>0</v>
      </c>
      <c r="N116" s="26"/>
      <c r="O116" s="26"/>
      <c r="P116" s="26"/>
    </row>
    <row r="117" spans="1:16" ht="11.25" x14ac:dyDescent="0.2">
      <c r="J117" s="29"/>
      <c r="K117" s="29"/>
      <c r="L117" s="29"/>
      <c r="M117" s="29"/>
    </row>
    <row r="118" spans="1:16" ht="11.25" hidden="1" x14ac:dyDescent="0.2"/>
    <row r="119" spans="1:16" ht="11.25" hidden="1" x14ac:dyDescent="0.2"/>
    <row r="120" spans="1:16" ht="11.25" hidden="1" x14ac:dyDescent="0.2"/>
    <row r="121" spans="1:16" ht="11.25" hidden="1" x14ac:dyDescent="0.2"/>
    <row r="122" spans="1:16" ht="11.25" hidden="1" x14ac:dyDescent="0.2">
      <c r="C122" s="27">
        <v>100000000</v>
      </c>
      <c r="G122" s="29">
        <v>100000000</v>
      </c>
    </row>
    <row r="123" spans="1:16" ht="11.25" hidden="1" x14ac:dyDescent="0.2"/>
    <row r="124" spans="1:16" ht="11.25" hidden="1" x14ac:dyDescent="0.2"/>
    <row r="125" spans="1:16" ht="11.25" hidden="1" x14ac:dyDescent="0.2"/>
  </sheetData>
  <mergeCells count="14">
    <mergeCell ref="F7:G7"/>
    <mergeCell ref="H7:I7"/>
    <mergeCell ref="J7:K7"/>
    <mergeCell ref="L7:M7"/>
    <mergeCell ref="A1:M1"/>
    <mergeCell ref="A2:M2"/>
    <mergeCell ref="A3:M3"/>
    <mergeCell ref="A6:A8"/>
    <mergeCell ref="B6:B8"/>
    <mergeCell ref="C6:C8"/>
    <mergeCell ref="D6:D8"/>
    <mergeCell ref="E6:E8"/>
    <mergeCell ref="F6:I6"/>
    <mergeCell ref="J6:M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72622-C01A-4071-AA6E-5482604119E0}">
  <dimension ref="A1:H117"/>
  <sheetViews>
    <sheetView tabSelected="1" workbookViewId="0">
      <selection activeCell="A30" sqref="A6:E30"/>
    </sheetView>
  </sheetViews>
  <sheetFormatPr defaultRowHeight="12.75" x14ac:dyDescent="0.2"/>
  <cols>
    <col min="1" max="1" width="29.85546875" style="25" bestFit="1" customWidth="1"/>
    <col min="2" max="2" width="21.85546875" style="27" customWidth="1"/>
    <col min="3" max="3" width="20.85546875" style="27" customWidth="1"/>
    <col min="4" max="4" width="18.28515625" style="27" customWidth="1"/>
    <col min="5" max="5" width="13.28515625" style="28" customWidth="1"/>
    <col min="6" max="6" width="14" style="27" bestFit="1" customWidth="1"/>
    <col min="7" max="7" width="17.28515625" style="27" customWidth="1"/>
    <col min="8" max="8" width="13.140625" style="25" bestFit="1" customWidth="1"/>
    <col min="9" max="16384" width="9.140625" style="25"/>
  </cols>
  <sheetData>
    <row r="1" spans="1:8" s="11" customFormat="1" x14ac:dyDescent="0.2">
      <c r="A1" s="34" t="s">
        <v>106</v>
      </c>
      <c r="B1" s="35"/>
      <c r="C1" s="35"/>
      <c r="D1" s="35"/>
      <c r="E1" s="35"/>
      <c r="F1" s="33"/>
      <c r="G1" s="33"/>
    </row>
    <row r="2" spans="1:8" s="11" customFormat="1" x14ac:dyDescent="0.2">
      <c r="A2" s="34" t="s">
        <v>107</v>
      </c>
      <c r="B2" s="35"/>
      <c r="C2" s="35"/>
      <c r="D2" s="35"/>
      <c r="E2" s="35"/>
      <c r="F2" s="33"/>
      <c r="G2" s="33"/>
    </row>
    <row r="3" spans="1:8" s="11" customFormat="1" x14ac:dyDescent="0.2">
      <c r="A3" s="34" t="s">
        <v>707</v>
      </c>
      <c r="B3" s="35"/>
      <c r="C3" s="35"/>
      <c r="D3" s="35"/>
      <c r="E3" s="35"/>
      <c r="F3" s="33"/>
      <c r="G3" s="33"/>
    </row>
    <row r="4" spans="1:8" s="11" customFormat="1" x14ac:dyDescent="0.2">
      <c r="B4" s="12"/>
      <c r="C4" s="12"/>
      <c r="D4" s="12"/>
      <c r="E4" s="69"/>
      <c r="F4" s="33"/>
      <c r="G4" s="33"/>
    </row>
    <row r="5" spans="1:8" s="11" customFormat="1" ht="11.25" x14ac:dyDescent="0.2">
      <c r="B5" s="33"/>
      <c r="C5" s="33"/>
      <c r="D5" s="33"/>
      <c r="E5" s="70"/>
      <c r="F5" s="33"/>
      <c r="G5" s="33"/>
    </row>
    <row r="6" spans="1:8" s="14" customFormat="1" ht="11.25" x14ac:dyDescent="0.2">
      <c r="A6" s="37" t="s">
        <v>108</v>
      </c>
      <c r="B6" s="71" t="s">
        <v>116</v>
      </c>
      <c r="C6" s="71" t="s">
        <v>117</v>
      </c>
      <c r="D6" s="71" t="s">
        <v>118</v>
      </c>
      <c r="E6" s="72" t="s">
        <v>119</v>
      </c>
      <c r="F6" s="26"/>
      <c r="G6" s="26"/>
      <c r="H6" s="26"/>
    </row>
    <row r="7" spans="1:8" s="14" customFormat="1" ht="11.25" x14ac:dyDescent="0.2">
      <c r="A7" s="37"/>
      <c r="B7" s="73"/>
      <c r="C7" s="73"/>
      <c r="D7" s="73"/>
      <c r="E7" s="74"/>
      <c r="F7" s="26"/>
      <c r="G7" s="26"/>
    </row>
    <row r="8" spans="1:8" s="14" customFormat="1" ht="11.25" x14ac:dyDescent="0.2">
      <c r="A8" s="37"/>
      <c r="B8" s="73"/>
      <c r="C8" s="73"/>
      <c r="D8" s="73"/>
      <c r="E8" s="74"/>
      <c r="F8" s="26"/>
      <c r="G8" s="26"/>
    </row>
    <row r="9" spans="1:8" ht="11.25" x14ac:dyDescent="0.2">
      <c r="A9" s="75" t="s">
        <v>708</v>
      </c>
      <c r="B9" s="24">
        <f>'01.01.25'!B9</f>
        <v>5356243314.055809</v>
      </c>
      <c r="C9" s="24">
        <f>'01.01.25'!C9</f>
        <v>5173997100.3353968</v>
      </c>
      <c r="D9" s="24">
        <f>B9-C9</f>
        <v>182246213.72041225</v>
      </c>
      <c r="E9" s="76">
        <f>C9/B9</f>
        <v>0.96597499347310023</v>
      </c>
    </row>
    <row r="10" spans="1:8" ht="11.25" x14ac:dyDescent="0.2">
      <c r="A10" s="75" t="s">
        <v>709</v>
      </c>
      <c r="B10" s="24">
        <f>'01.01.25'!B29</f>
        <v>625207324.42887282</v>
      </c>
      <c r="C10" s="24">
        <f>'01.01.25'!C29</f>
        <v>589629651.54421544</v>
      </c>
      <c r="D10" s="24">
        <f t="shared" ref="D10:D29" si="0">B10-C10</f>
        <v>35577672.884657383</v>
      </c>
      <c r="E10" s="76">
        <f t="shared" ref="E10:E30" si="1">C10/B10</f>
        <v>0.94309459999183853</v>
      </c>
    </row>
    <row r="11" spans="1:8" ht="11.25" x14ac:dyDescent="0.2">
      <c r="A11" s="75" t="s">
        <v>710</v>
      </c>
      <c r="B11" s="24">
        <f>'01.01.25'!B52</f>
        <v>1554791736.544328</v>
      </c>
      <c r="C11" s="24">
        <f>'01.01.25'!C52</f>
        <v>1475811654.1772959</v>
      </c>
      <c r="D11" s="24">
        <f t="shared" si="0"/>
        <v>78980082.367032051</v>
      </c>
      <c r="E11" s="76">
        <f t="shared" si="1"/>
        <v>0.94920214681448412</v>
      </c>
    </row>
    <row r="12" spans="1:8" ht="11.25" x14ac:dyDescent="0.2">
      <c r="A12" s="75" t="s">
        <v>62</v>
      </c>
      <c r="B12" s="24">
        <f>'01.01.25'!B72</f>
        <v>1654991177.0585759</v>
      </c>
      <c r="C12" s="24">
        <f>'01.01.25'!C72</f>
        <v>1601038936.9408174</v>
      </c>
      <c r="D12" s="24">
        <f t="shared" si="0"/>
        <v>53952240.117758512</v>
      </c>
      <c r="E12" s="76">
        <f t="shared" si="1"/>
        <v>0.96740028535158229</v>
      </c>
    </row>
    <row r="13" spans="1:8" ht="11.25" x14ac:dyDescent="0.2">
      <c r="A13" s="75" t="s">
        <v>711</v>
      </c>
      <c r="B13" s="24">
        <f>'01.01.25'!B83</f>
        <v>240351909.8136231</v>
      </c>
      <c r="C13" s="24">
        <f>'01.01.25'!C83</f>
        <v>235633528.10873517</v>
      </c>
      <c r="D13" s="24">
        <f t="shared" si="0"/>
        <v>4718381.7048879266</v>
      </c>
      <c r="E13" s="76">
        <f t="shared" si="1"/>
        <v>0.98036886118963351</v>
      </c>
    </row>
    <row r="14" spans="1:8" ht="11.25" x14ac:dyDescent="0.2">
      <c r="A14" s="75" t="s">
        <v>712</v>
      </c>
      <c r="B14" s="24">
        <f>'01.01.25'!B10+'01.01.25'!B11+'01.01.25'!B12+'01.01.25'!B13+'01.01.25'!B14+'01.01.25'!B15+'01.01.25'!B16+'01.01.25'!B17</f>
        <v>1303167147.7947092</v>
      </c>
      <c r="C14" s="24">
        <f>'01.01.25'!C10+'01.01.25'!C11+'01.01.25'!C12+'01.01.25'!C13+'01.01.25'!C14+'01.01.25'!C15+'01.01.25'!C16+'01.01.25'!C17</f>
        <v>1207421777.7249126</v>
      </c>
      <c r="D14" s="24">
        <f t="shared" si="0"/>
        <v>95745370.069796562</v>
      </c>
      <c r="E14" s="76">
        <f t="shared" si="1"/>
        <v>0.92652871104691203</v>
      </c>
    </row>
    <row r="15" spans="1:8" ht="11.25" x14ac:dyDescent="0.2">
      <c r="A15" s="75" t="s">
        <v>713</v>
      </c>
      <c r="B15" s="24">
        <f>'01.01.25'!B18+'01.01.25'!B19+'01.01.25'!B20+'01.01.25'!B21+'01.01.25'!B22+'01.01.25'!B23+'01.01.25'!B24</f>
        <v>675265933.19060779</v>
      </c>
      <c r="C15" s="24">
        <f>'01.01.25'!C18+'01.01.25'!C19+'01.01.25'!C20+'01.01.25'!C21+'01.01.25'!C22+'01.01.25'!C23+'01.01.25'!C24</f>
        <v>579505104.70858073</v>
      </c>
      <c r="D15" s="24">
        <f t="shared" si="0"/>
        <v>95760828.482027054</v>
      </c>
      <c r="E15" s="76">
        <f t="shared" si="1"/>
        <v>0.85818797635835042</v>
      </c>
    </row>
    <row r="16" spans="1:8" ht="11.25" x14ac:dyDescent="0.2">
      <c r="A16" s="75" t="s">
        <v>714</v>
      </c>
      <c r="B16" s="24">
        <f>'01.01.25'!B25+'01.01.25'!B26+'01.01.25'!B27+'01.01.25'!B28</f>
        <v>261307524.14042422</v>
      </c>
      <c r="C16" s="24">
        <f>'01.01.25'!C25+'01.01.25'!C26+'01.01.25'!C27+'01.01.25'!C28</f>
        <v>238323899.92744559</v>
      </c>
      <c r="D16" s="24">
        <f t="shared" si="0"/>
        <v>22983624.212978631</v>
      </c>
      <c r="E16" s="76">
        <f t="shared" si="1"/>
        <v>0.91204377184092311</v>
      </c>
    </row>
    <row r="17" spans="1:7" ht="11.25" x14ac:dyDescent="0.2">
      <c r="A17" s="75" t="s">
        <v>715</v>
      </c>
      <c r="B17" s="24">
        <f>'01.01.25'!B30+'01.01.25'!B31+'01.01.25'!B32+'01.01.25'!B33+'01.01.25'!B34+'01.01.25'!B35+'01.01.25'!B36+'01.01.25'!B37+'01.01.25'!B38+'01.01.25'!B39+'01.01.25'!B40</f>
        <v>151991088.88110512</v>
      </c>
      <c r="C17" s="24">
        <f>'01.01.25'!C30+'01.01.25'!C31+'01.01.25'!C32+'01.01.25'!C33+'01.01.25'!C34+'01.01.25'!C35+'01.01.25'!C36+'01.01.25'!C37+'01.01.25'!C38+'01.01.25'!C39+'01.01.25'!C40</f>
        <v>139537255.11892945</v>
      </c>
      <c r="D17" s="24">
        <f t="shared" si="0"/>
        <v>12453833.762175679</v>
      </c>
      <c r="E17" s="76">
        <f t="shared" si="1"/>
        <v>0.91806207946889784</v>
      </c>
    </row>
    <row r="18" spans="1:7" ht="11.25" x14ac:dyDescent="0.2">
      <c r="A18" s="75" t="s">
        <v>716</v>
      </c>
      <c r="B18" s="24">
        <f>'01.01.25'!B41+'01.01.25'!B42+'01.01.25'!B43+'01.01.25'!B44+'01.01.25'!B45+'01.01.25'!B46</f>
        <v>205016898.4984706</v>
      </c>
      <c r="C18" s="24">
        <f>'01.01.25'!C41+'01.01.25'!C42+'01.01.25'!C43+'01.01.25'!C44+'01.01.25'!C45+'01.01.25'!C46</f>
        <v>191795377.12698245</v>
      </c>
      <c r="D18" s="24">
        <f t="shared" si="0"/>
        <v>13221521.371488154</v>
      </c>
      <c r="E18" s="76">
        <f t="shared" si="1"/>
        <v>0.93551008981053929</v>
      </c>
    </row>
    <row r="19" spans="1:7" ht="11.25" x14ac:dyDescent="0.2">
      <c r="A19" s="75" t="s">
        <v>717</v>
      </c>
      <c r="B19" s="24">
        <f>'01.01.25'!B47+'01.01.25'!B48+'01.01.25'!B49+'01.01.25'!B50+'01.01.25'!B51</f>
        <v>436695008.47761512</v>
      </c>
      <c r="C19" s="24">
        <f>'01.01.25'!C47+'01.01.25'!C48+'01.01.25'!C49+'01.01.25'!C50+'01.01.25'!C51</f>
        <v>415486023.17137116</v>
      </c>
      <c r="D19" s="24">
        <f t="shared" si="0"/>
        <v>21208985.306243956</v>
      </c>
      <c r="E19" s="76">
        <f t="shared" si="1"/>
        <v>0.95143295688177965</v>
      </c>
    </row>
    <row r="20" spans="1:7" ht="11.25" x14ac:dyDescent="0.2">
      <c r="A20" s="75" t="s">
        <v>718</v>
      </c>
      <c r="B20" s="24">
        <f>'01.01.25'!B53+'01.01.25'!B54+'01.01.25'!B55+'01.01.25'!B56+'01.01.25'!B57</f>
        <v>218893858.79995424</v>
      </c>
      <c r="C20" s="24">
        <f>'01.01.25'!C53+'01.01.25'!C54+'01.01.25'!C55+'01.01.25'!C56+'01.01.25'!C57</f>
        <v>209913573.74005255</v>
      </c>
      <c r="D20" s="24">
        <f t="shared" si="0"/>
        <v>8980285.0599016845</v>
      </c>
      <c r="E20" s="76">
        <f t="shared" si="1"/>
        <v>0.95897424848218915</v>
      </c>
    </row>
    <row r="21" spans="1:7" ht="11.25" x14ac:dyDescent="0.2">
      <c r="A21" s="75" t="s">
        <v>719</v>
      </c>
      <c r="B21" s="24">
        <f>'01.01.25'!B58+'01.01.25'!B59+'01.01.25'!B60+'01.01.25'!B61+'01.01.25'!B62+'01.01.25'!B63</f>
        <v>842921276.80799079</v>
      </c>
      <c r="C21" s="24">
        <f>'01.01.25'!C58+'01.01.25'!C59+'01.01.25'!C60+'01.01.25'!C61+'01.01.25'!C62+'01.01.25'!C63</f>
        <v>809087067.99264312</v>
      </c>
      <c r="D21" s="24">
        <f t="shared" si="0"/>
        <v>33834208.815347672</v>
      </c>
      <c r="E21" s="76">
        <f t="shared" si="1"/>
        <v>0.95986077259376767</v>
      </c>
    </row>
    <row r="22" spans="1:7" ht="11.25" x14ac:dyDescent="0.2">
      <c r="A22" s="75" t="s">
        <v>720</v>
      </c>
      <c r="B22" s="24">
        <f>'01.01.25'!B64+'01.01.25'!B65+'01.01.25'!B66+'01.01.25'!B67+'01.01.25'!B68+'01.01.25'!B69+'01.01.25'!B70+'01.01.25'!B71</f>
        <v>127640454.89879361</v>
      </c>
      <c r="C22" s="24">
        <f>'01.01.25'!C64+'01.01.25'!C65+'01.01.25'!C66+'01.01.25'!C67+'01.01.25'!C68+'01.01.25'!C69+'01.01.25'!C70+'01.01.25'!C71</f>
        <v>123442998.32840672</v>
      </c>
      <c r="D22" s="24">
        <f t="shared" si="0"/>
        <v>4197456.5703868866</v>
      </c>
      <c r="E22" s="76">
        <f t="shared" si="1"/>
        <v>0.96711499834660519</v>
      </c>
    </row>
    <row r="23" spans="1:7" ht="11.25" x14ac:dyDescent="0.2">
      <c r="A23" s="75" t="s">
        <v>721</v>
      </c>
      <c r="B23" s="24">
        <f>'01.01.25'!B73+'01.01.25'!B74</f>
        <v>26101970.372227289</v>
      </c>
      <c r="C23" s="24">
        <f>'01.01.25'!C73+'01.01.25'!C74</f>
        <v>23887995.066054907</v>
      </c>
      <c r="D23" s="24">
        <f t="shared" si="0"/>
        <v>2213975.3061723821</v>
      </c>
      <c r="E23" s="76">
        <f t="shared" si="1"/>
        <v>0.91517976326691142</v>
      </c>
    </row>
    <row r="24" spans="1:7" ht="11.25" x14ac:dyDescent="0.2">
      <c r="A24" s="75" t="s">
        <v>722</v>
      </c>
      <c r="B24" s="24">
        <f>'01.01.25'!B75+'01.01.25'!B76+'01.01.25'!B77+'01.01.25'!B78+'01.01.25'!B79+'01.01.25'!B80+'01.01.25'!B81+'01.01.25'!B82</f>
        <v>889872015.9214232</v>
      </c>
      <c r="C24" s="24">
        <f>'01.01.25'!C75+'01.01.25'!C76+'01.01.25'!C77+'01.01.25'!C78+'01.01.25'!C79+'01.01.25'!C80+'01.01.25'!C81+'01.01.25'!C82</f>
        <v>833807513.7869277</v>
      </c>
      <c r="D24" s="24">
        <f t="shared" si="0"/>
        <v>56064502.134495497</v>
      </c>
      <c r="E24" s="76">
        <f t="shared" si="1"/>
        <v>0.93699711741531377</v>
      </c>
    </row>
    <row r="25" spans="1:7" ht="11.25" x14ac:dyDescent="0.2">
      <c r="A25" s="75" t="s">
        <v>723</v>
      </c>
      <c r="B25" s="24">
        <f>'01.01.25'!B84+'01.01.25'!B85+'01.01.25'!B86+'01.01.25'!B87+'01.01.25'!B88</f>
        <v>150348472.73984945</v>
      </c>
      <c r="C25" s="24">
        <f>'01.01.25'!C84+'01.01.25'!C85+'01.01.25'!C86+'01.01.25'!C87+'01.01.25'!C88</f>
        <v>143907280.26817116</v>
      </c>
      <c r="D25" s="24">
        <f t="shared" si="0"/>
        <v>6441192.4716782868</v>
      </c>
      <c r="E25" s="76">
        <f t="shared" si="1"/>
        <v>0.95715824474769629</v>
      </c>
    </row>
    <row r="26" spans="1:7" ht="11.25" x14ac:dyDescent="0.2">
      <c r="A26" s="75" t="s">
        <v>724</v>
      </c>
      <c r="B26" s="24">
        <f>'01.01.25'!B89+'01.01.25'!B90+'01.01.25'!B91+'01.01.25'!B92+'01.01.25'!B93+'01.01.25'!B94+'01.01.25'!B95+'01.01.25'!B96+'01.01.25'!B97+'01.01.25'!B98+'01.01.25'!B99+'01.01.25'!B100</f>
        <v>445428323.92306572</v>
      </c>
      <c r="C26" s="24">
        <f>'01.01.25'!C89+'01.01.25'!C90+'01.01.25'!C91+'01.01.25'!C92+'01.01.25'!C93+'01.01.25'!C94+'01.01.25'!C95+'01.01.25'!C96+'01.01.25'!C97+'01.01.25'!C98+'01.01.25'!C99+'01.01.25'!C100</f>
        <v>417186012.05314308</v>
      </c>
      <c r="D26" s="24">
        <f t="shared" si="0"/>
        <v>28242311.869922638</v>
      </c>
      <c r="E26" s="76">
        <f t="shared" si="1"/>
        <v>0.93659515941603966</v>
      </c>
    </row>
    <row r="27" spans="1:7" ht="11.25" x14ac:dyDescent="0.2">
      <c r="A27" s="75" t="s">
        <v>725</v>
      </c>
      <c r="B27" s="24">
        <f>'01.01.25'!B101+'01.01.25'!B102+'01.01.25'!B103+'01.01.25'!B104+'01.01.25'!B105+'01.01.25'!B106+'01.01.25'!B107</f>
        <v>288170288.99441868</v>
      </c>
      <c r="C27" s="24">
        <f>'01.01.25'!C101+'01.01.25'!C102+'01.01.25'!C103+'01.01.25'!C104+'01.01.25'!C105+'01.01.25'!C106+'01.01.25'!C107</f>
        <v>274351298.98592871</v>
      </c>
      <c r="D27" s="24">
        <f t="shared" si="0"/>
        <v>13818990.008489966</v>
      </c>
      <c r="E27" s="76">
        <f t="shared" si="1"/>
        <v>0.95204575025165894</v>
      </c>
    </row>
    <row r="28" spans="1:7" ht="11.25" x14ac:dyDescent="0.2">
      <c r="A28" s="75" t="s">
        <v>726</v>
      </c>
      <c r="B28" s="24">
        <f>'01.01.25'!B108+'01.01.25'!B109+'01.01.25'!B110+'01.01.25'!B111+'01.01.25'!B112</f>
        <v>270209522.87927729</v>
      </c>
      <c r="C28" s="24">
        <f>'01.01.25'!C108+'01.01.25'!C109+'01.01.25'!C110+'01.01.25'!C111+'01.01.25'!C112</f>
        <v>259940180.28442466</v>
      </c>
      <c r="D28" s="24">
        <f t="shared" si="0"/>
        <v>10269342.594852626</v>
      </c>
      <c r="E28" s="76">
        <f t="shared" si="1"/>
        <v>0.9619948901673584</v>
      </c>
    </row>
    <row r="29" spans="1:7" ht="11.25" x14ac:dyDescent="0.2">
      <c r="A29" s="75" t="s">
        <v>727</v>
      </c>
      <c r="B29" s="24">
        <f>'01.01.25'!B113+'01.01.25'!B114+'01.01.25'!B115+'01.01.25'!B116</f>
        <v>242629251.80885708</v>
      </c>
      <c r="C29" s="24">
        <f>'01.01.25'!C113+'01.01.25'!C114+'01.01.25'!C115+'01.01.25'!C116</f>
        <v>232227636.57456696</v>
      </c>
      <c r="D29" s="24">
        <f t="shared" si="0"/>
        <v>10401615.234290123</v>
      </c>
      <c r="E29" s="76">
        <f t="shared" si="1"/>
        <v>0.95712959110765217</v>
      </c>
    </row>
    <row r="30" spans="1:7" s="14" customFormat="1" ht="11.25" x14ac:dyDescent="0.2">
      <c r="A30" s="77" t="s">
        <v>728</v>
      </c>
      <c r="B30" s="19">
        <f>SUM(B9:B29)</f>
        <v>15967244500.029999</v>
      </c>
      <c r="C30" s="19">
        <f t="shared" ref="C30:E30" si="2">SUM(C9:C29)</f>
        <v>15175931865.965004</v>
      </c>
      <c r="D30" s="19">
        <f t="shared" si="2"/>
        <v>791312634.06499577</v>
      </c>
      <c r="E30" s="78">
        <f t="shared" si="1"/>
        <v>0.95044150328733878</v>
      </c>
      <c r="F30" s="26"/>
      <c r="G30" s="26"/>
    </row>
    <row r="31" spans="1:7" ht="11.25" x14ac:dyDescent="0.2"/>
    <row r="32" spans="1:7" ht="11.25" x14ac:dyDescent="0.2"/>
    <row r="33" ht="11.25" x14ac:dyDescent="0.2"/>
    <row r="34" ht="11.25" x14ac:dyDescent="0.2"/>
    <row r="35" ht="11.25" x14ac:dyDescent="0.2"/>
    <row r="36" ht="11.25" x14ac:dyDescent="0.2"/>
    <row r="37" ht="11.25" x14ac:dyDescent="0.2"/>
    <row r="38" ht="11.25" x14ac:dyDescent="0.2"/>
    <row r="39" ht="11.25" x14ac:dyDescent="0.2"/>
    <row r="40" ht="11.25" x14ac:dyDescent="0.2"/>
    <row r="41" ht="11.25" x14ac:dyDescent="0.2"/>
    <row r="42" ht="11.25" x14ac:dyDescent="0.2"/>
    <row r="43" ht="11.25" x14ac:dyDescent="0.2"/>
    <row r="44" ht="11.25" x14ac:dyDescent="0.2"/>
    <row r="45" ht="11.25" x14ac:dyDescent="0.2"/>
    <row r="46" ht="11.25" x14ac:dyDescent="0.2"/>
    <row r="47" ht="11.25" x14ac:dyDescent="0.2"/>
    <row r="48" ht="11.25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  <row r="72" ht="11.25" x14ac:dyDescent="0.2"/>
    <row r="73" ht="11.25" x14ac:dyDescent="0.2"/>
    <row r="74" ht="11.25" x14ac:dyDescent="0.2"/>
    <row r="75" ht="11.25" x14ac:dyDescent="0.2"/>
    <row r="76" ht="11.25" x14ac:dyDescent="0.2"/>
    <row r="77" ht="11.25" x14ac:dyDescent="0.2"/>
    <row r="78" ht="11.25" x14ac:dyDescent="0.2"/>
    <row r="79" ht="11.25" x14ac:dyDescent="0.2"/>
    <row r="80" ht="11.25" x14ac:dyDescent="0.2"/>
    <row r="81" ht="11.25" x14ac:dyDescent="0.2"/>
    <row r="82" ht="11.25" x14ac:dyDescent="0.2"/>
    <row r="83" ht="11.25" x14ac:dyDescent="0.2"/>
    <row r="84" ht="11.25" x14ac:dyDescent="0.2"/>
    <row r="85" ht="11.25" x14ac:dyDescent="0.2"/>
    <row r="86" ht="11.25" x14ac:dyDescent="0.2"/>
    <row r="87" ht="11.25" x14ac:dyDescent="0.2"/>
    <row r="88" ht="11.25" x14ac:dyDescent="0.2"/>
    <row r="89" ht="11.25" x14ac:dyDescent="0.2"/>
    <row r="90" ht="11.25" x14ac:dyDescent="0.2"/>
    <row r="91" ht="11.25" x14ac:dyDescent="0.2"/>
    <row r="92" ht="11.25" x14ac:dyDescent="0.2"/>
    <row r="93" ht="11.25" x14ac:dyDescent="0.2"/>
    <row r="94" ht="11.25" x14ac:dyDescent="0.2"/>
    <row r="95" ht="11.25" x14ac:dyDescent="0.2"/>
    <row r="96" ht="11.25" x14ac:dyDescent="0.2"/>
    <row r="97" ht="11.25" x14ac:dyDescent="0.2"/>
    <row r="98" ht="11.25" x14ac:dyDescent="0.2"/>
    <row r="99" ht="11.25" x14ac:dyDescent="0.2"/>
    <row r="100" ht="11.25" x14ac:dyDescent="0.2"/>
    <row r="101" ht="11.25" x14ac:dyDescent="0.2"/>
    <row r="102" ht="11.25" x14ac:dyDescent="0.2"/>
    <row r="103" ht="11.25" x14ac:dyDescent="0.2"/>
    <row r="104" ht="11.25" x14ac:dyDescent="0.2"/>
    <row r="105" ht="11.25" x14ac:dyDescent="0.2"/>
    <row r="106" ht="11.25" x14ac:dyDescent="0.2"/>
    <row r="107" ht="11.25" x14ac:dyDescent="0.2"/>
    <row r="108" ht="11.25" x14ac:dyDescent="0.2"/>
    <row r="109" ht="11.25" x14ac:dyDescent="0.2"/>
    <row r="110" ht="11.25" x14ac:dyDescent="0.2"/>
    <row r="111" ht="11.25" x14ac:dyDescent="0.2"/>
    <row r="112" ht="11.25" x14ac:dyDescent="0.2"/>
    <row r="113" ht="11.25" x14ac:dyDescent="0.2"/>
    <row r="114" ht="11.25" x14ac:dyDescent="0.2"/>
    <row r="115" ht="11.25" x14ac:dyDescent="0.2"/>
    <row r="116" ht="11.25" x14ac:dyDescent="0.2"/>
    <row r="117" ht="11.25" x14ac:dyDescent="0.2"/>
  </sheetData>
  <mergeCells count="8">
    <mergeCell ref="A1:E1"/>
    <mergeCell ref="A2:E2"/>
    <mergeCell ref="A3:E3"/>
    <mergeCell ref="A6:A8"/>
    <mergeCell ref="B6:B8"/>
    <mergeCell ref="C6:C8"/>
    <mergeCell ref="D6:D8"/>
    <mergeCell ref="E6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3AEC8-96C8-409F-986E-E9B579D14E82}">
  <dimension ref="A1:P125"/>
  <sheetViews>
    <sheetView workbookViewId="0">
      <selection sqref="A1:XFD1048576"/>
    </sheetView>
  </sheetViews>
  <sheetFormatPr defaultRowHeight="11.25" x14ac:dyDescent="0.2"/>
  <cols>
    <col min="1" max="1" width="29.85546875" style="25" bestFit="1" customWidth="1"/>
    <col min="2" max="2" width="21.85546875" style="27" customWidth="1"/>
    <col min="3" max="3" width="20.85546875" style="27" customWidth="1"/>
    <col min="4" max="4" width="18.28515625" style="27" customWidth="1"/>
    <col min="5" max="5" width="13.28515625" style="28" customWidth="1"/>
    <col min="6" max="9" width="16.42578125" style="29" customWidth="1"/>
    <col min="10" max="10" width="20.42578125" style="27" customWidth="1"/>
    <col min="11" max="13" width="16.42578125" style="27" customWidth="1"/>
    <col min="14" max="14" width="13.140625" style="25" bestFit="1" customWidth="1"/>
    <col min="15" max="15" width="24.5703125" style="25" customWidth="1"/>
    <col min="16" max="16" width="13.140625" style="25" bestFit="1" customWidth="1"/>
    <col min="17" max="16384" width="9.140625" style="25"/>
  </cols>
  <sheetData>
    <row r="1" spans="1:16" s="11" customFormat="1" ht="12.75" x14ac:dyDescent="0.2">
      <c r="A1" s="34" t="s">
        <v>106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6" s="11" customFormat="1" ht="12.75" x14ac:dyDescent="0.2">
      <c r="A2" s="34" t="s">
        <v>107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6" s="11" customFormat="1" ht="12.75" x14ac:dyDescent="0.2">
      <c r="A3" s="34" t="s">
        <v>706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6" s="11" customFormat="1" ht="12.75" x14ac:dyDescent="0.2">
      <c r="B4" s="30"/>
      <c r="C4" s="30"/>
      <c r="D4" s="30"/>
      <c r="E4" s="12"/>
      <c r="F4" s="30"/>
      <c r="G4" s="30"/>
      <c r="H4" s="30"/>
      <c r="I4" s="30"/>
      <c r="J4" s="30"/>
      <c r="K4" s="30"/>
      <c r="L4" s="30"/>
      <c r="M4" s="30"/>
    </row>
    <row r="5" spans="1:16" s="11" customFormat="1" x14ac:dyDescent="0.2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6" s="14" customFormat="1" x14ac:dyDescent="0.2">
      <c r="A6" s="37" t="s">
        <v>108</v>
      </c>
      <c r="B6" s="38" t="s">
        <v>116</v>
      </c>
      <c r="C6" s="38" t="s">
        <v>117</v>
      </c>
      <c r="D6" s="38" t="s">
        <v>118</v>
      </c>
      <c r="E6" s="41" t="s">
        <v>119</v>
      </c>
      <c r="F6" s="36" t="s">
        <v>109</v>
      </c>
      <c r="G6" s="36"/>
      <c r="H6" s="36"/>
      <c r="I6" s="36"/>
      <c r="J6" s="36" t="s">
        <v>113</v>
      </c>
      <c r="K6" s="36"/>
      <c r="L6" s="36"/>
      <c r="M6" s="36"/>
      <c r="P6" s="26"/>
    </row>
    <row r="7" spans="1:16" s="14" customFormat="1" x14ac:dyDescent="0.2">
      <c r="A7" s="37"/>
      <c r="B7" s="39"/>
      <c r="C7" s="39"/>
      <c r="D7" s="39"/>
      <c r="E7" s="42"/>
      <c r="F7" s="36" t="s">
        <v>114</v>
      </c>
      <c r="G7" s="36"/>
      <c r="H7" s="36" t="s">
        <v>115</v>
      </c>
      <c r="I7" s="36"/>
      <c r="J7" s="36" t="s">
        <v>114</v>
      </c>
      <c r="K7" s="36"/>
      <c r="L7" s="36" t="s">
        <v>115</v>
      </c>
      <c r="M7" s="36"/>
    </row>
    <row r="8" spans="1:16" s="14" customFormat="1" x14ac:dyDescent="0.2">
      <c r="A8" s="37"/>
      <c r="B8" s="40"/>
      <c r="C8" s="40"/>
      <c r="D8" s="40"/>
      <c r="E8" s="43"/>
      <c r="F8" s="13" t="s">
        <v>111</v>
      </c>
      <c r="G8" s="13" t="s">
        <v>112</v>
      </c>
      <c r="H8" s="13" t="s">
        <v>111</v>
      </c>
      <c r="I8" s="13" t="s">
        <v>112</v>
      </c>
      <c r="J8" s="13" t="s">
        <v>111</v>
      </c>
      <c r="K8" s="13" t="s">
        <v>112</v>
      </c>
      <c r="L8" s="13" t="s">
        <v>111</v>
      </c>
      <c r="M8" s="13" t="s">
        <v>112</v>
      </c>
    </row>
    <row r="9" spans="1:16" s="14" customFormat="1" x14ac:dyDescent="0.2">
      <c r="A9" s="15" t="s">
        <v>0</v>
      </c>
      <c r="B9" s="16">
        <f t="shared" ref="B9:C72" si="0">F9+H9+J9+L9</f>
        <v>606290786.46000004</v>
      </c>
      <c r="C9" s="16">
        <f t="shared" si="0"/>
        <v>599419060.46999991</v>
      </c>
      <c r="D9" s="17">
        <f t="shared" ref="D9:D72" si="1">B9-C9</f>
        <v>6871725.9900001287</v>
      </c>
      <c r="E9" s="18">
        <f>C9/B9</f>
        <v>0.98866595675958946</v>
      </c>
      <c r="F9" s="19">
        <f>'[1]ФЛ РО'!J223</f>
        <v>490800222.77999997</v>
      </c>
      <c r="G9" s="19">
        <f>'[1]ФЛ РО'!K223</f>
        <v>482643949.32999998</v>
      </c>
      <c r="H9" s="19">
        <f>'[1]ФЛ СС'!J118</f>
        <v>83823669.870000005</v>
      </c>
      <c r="I9" s="19">
        <f>'[1]ФЛ СС'!K118</f>
        <v>84524350.75</v>
      </c>
      <c r="J9" s="19">
        <f>'[1]ЮЛ РО'!J213</f>
        <v>26690730.09</v>
      </c>
      <c r="K9" s="19">
        <f>'[1]ЮЛ РО'!K213</f>
        <v>26650535.289999999</v>
      </c>
      <c r="L9" s="19">
        <f>'[1]ЮЛ СС'!J99</f>
        <v>4976163.72</v>
      </c>
      <c r="M9" s="19">
        <f>'[1]ЮЛ СС'!K99</f>
        <v>5600225.0999999996</v>
      </c>
      <c r="N9" s="32"/>
      <c r="P9" s="26"/>
    </row>
    <row r="10" spans="1:16" s="14" customFormat="1" x14ac:dyDescent="0.2">
      <c r="A10" s="15" t="s">
        <v>1</v>
      </c>
      <c r="B10" s="16">
        <f t="shared" si="0"/>
        <v>71326942.219999999</v>
      </c>
      <c r="C10" s="16">
        <f t="shared" si="0"/>
        <v>73380761.599999994</v>
      </c>
      <c r="D10" s="17">
        <f t="shared" si="1"/>
        <v>-2053819.3799999952</v>
      </c>
      <c r="E10" s="18">
        <f t="shared" ref="E10:E73" si="2">C10/B10</f>
        <v>1.0287944403065143</v>
      </c>
      <c r="F10" s="19">
        <f>'[1]ФЛ РО'!J193</f>
        <v>64675130.880000003</v>
      </c>
      <c r="G10" s="19">
        <f>'[1]ФЛ РО'!K193</f>
        <v>66737605.719999999</v>
      </c>
      <c r="H10" s="19">
        <f>'[1]ФЛ СС'!J94</f>
        <v>4289001.04</v>
      </c>
      <c r="I10" s="19">
        <f>'[1]ФЛ СС'!K94</f>
        <v>4457366.59</v>
      </c>
      <c r="J10" s="19">
        <f>'[1]ЮЛ РО'!J183</f>
        <v>1987589.32</v>
      </c>
      <c r="K10" s="19">
        <f>'[1]ЮЛ РО'!K183</f>
        <v>1922292.88</v>
      </c>
      <c r="L10" s="19">
        <f>'[1]ЮЛ СС'!J81</f>
        <v>375220.98</v>
      </c>
      <c r="M10" s="19">
        <f>'[1]ЮЛ СС'!K81</f>
        <v>263496.40999999997</v>
      </c>
      <c r="N10" s="32"/>
      <c r="P10" s="26"/>
    </row>
    <row r="11" spans="1:16" x14ac:dyDescent="0.2">
      <c r="A11" s="20" t="s">
        <v>102</v>
      </c>
      <c r="B11" s="21">
        <f t="shared" si="0"/>
        <v>18741193.959999997</v>
      </c>
      <c r="C11" s="21">
        <f t="shared" si="0"/>
        <v>18207516.150000002</v>
      </c>
      <c r="D11" s="22">
        <f t="shared" si="1"/>
        <v>533677.80999999493</v>
      </c>
      <c r="E11" s="23">
        <f t="shared" si="2"/>
        <v>0.97152380946811379</v>
      </c>
      <c r="F11" s="24">
        <f>'[1]ФЛ РО'!J172</f>
        <v>17973305.879999999</v>
      </c>
      <c r="G11" s="24">
        <f>'[1]ФЛ РО'!K172</f>
        <v>17489859.140000001</v>
      </c>
      <c r="H11" s="24"/>
      <c r="I11" s="24"/>
      <c r="J11" s="24">
        <f>'[1]ЮЛ РО'!J174</f>
        <v>767888.08</v>
      </c>
      <c r="K11" s="24">
        <f>'[1]ЮЛ РО'!K174</f>
        <v>717657.01</v>
      </c>
      <c r="L11" s="24"/>
      <c r="M11" s="24"/>
      <c r="N11" s="32"/>
      <c r="O11" s="14"/>
      <c r="P11" s="26"/>
    </row>
    <row r="12" spans="1:16" x14ac:dyDescent="0.2">
      <c r="A12" s="20" t="s">
        <v>104</v>
      </c>
      <c r="B12" s="21">
        <f t="shared" si="0"/>
        <v>564398.11</v>
      </c>
      <c r="C12" s="21">
        <f t="shared" si="0"/>
        <v>2302640.3200000003</v>
      </c>
      <c r="D12" s="22">
        <f t="shared" si="1"/>
        <v>-1738242.2100000004</v>
      </c>
      <c r="E12" s="23">
        <f t="shared" si="2"/>
        <v>4.0798157881854005</v>
      </c>
      <c r="F12" s="24">
        <f>'[1]ФЛ РО'!J178</f>
        <v>-115495.67999999999</v>
      </c>
      <c r="G12" s="24">
        <f>'[1]ФЛ РО'!K178</f>
        <v>2138065.64</v>
      </c>
      <c r="H12" s="24">
        <f>'[1]ФЛ СС'!J91</f>
        <v>62629.919999999998</v>
      </c>
      <c r="I12" s="24">
        <f>'[1]ФЛ СС'!K91</f>
        <v>71310.91</v>
      </c>
      <c r="J12" s="24">
        <f>'[1]ЮЛ РО'!J180</f>
        <v>617263.87</v>
      </c>
      <c r="K12" s="24">
        <f>'[1]ЮЛ РО'!K180</f>
        <v>93263.77</v>
      </c>
      <c r="L12" s="24"/>
      <c r="M12" s="24"/>
      <c r="N12" s="32"/>
      <c r="O12" s="14"/>
      <c r="P12" s="26"/>
    </row>
    <row r="13" spans="1:16" x14ac:dyDescent="0.2">
      <c r="A13" s="20" t="s">
        <v>103</v>
      </c>
      <c r="B13" s="21">
        <f t="shared" si="0"/>
        <v>20526304.039999995</v>
      </c>
      <c r="C13" s="21">
        <f t="shared" si="0"/>
        <v>22135604.039999999</v>
      </c>
      <c r="D13" s="22">
        <f t="shared" si="1"/>
        <v>-1609300.0000000037</v>
      </c>
      <c r="E13" s="23">
        <f t="shared" si="2"/>
        <v>1.0784018397498123</v>
      </c>
      <c r="F13" s="24">
        <f>'[1]ФЛ РО'!J175</f>
        <v>19441034.719999999</v>
      </c>
      <c r="G13" s="24">
        <f>'[1]ФЛ РО'!K175</f>
        <v>20863006.289999999</v>
      </c>
      <c r="H13" s="24">
        <f>'[1]ФЛ СС'!J88</f>
        <v>-79854.87</v>
      </c>
      <c r="I13" s="24">
        <f>'[1]ФЛ СС'!K88</f>
        <v>120651.91</v>
      </c>
      <c r="J13" s="24">
        <f>'[1]ЮЛ РО'!J177</f>
        <v>1146145.47</v>
      </c>
      <c r="K13" s="24">
        <f>'[1]ЮЛ РО'!K177</f>
        <v>1140701</v>
      </c>
      <c r="L13" s="24">
        <f>'[1]ЮЛ СС'!J78</f>
        <v>18978.72</v>
      </c>
      <c r="M13" s="24">
        <f>'[1]ЮЛ СС'!K78</f>
        <v>11244.84</v>
      </c>
      <c r="N13" s="32"/>
      <c r="O13" s="14"/>
      <c r="P13" s="26"/>
    </row>
    <row r="14" spans="1:16" x14ac:dyDescent="0.2">
      <c r="A14" s="20" t="s">
        <v>2</v>
      </c>
      <c r="B14" s="21">
        <f t="shared" si="0"/>
        <v>2948396</v>
      </c>
      <c r="C14" s="21">
        <f t="shared" si="0"/>
        <v>3067595.6</v>
      </c>
      <c r="D14" s="22">
        <f t="shared" si="1"/>
        <v>-119199.60000000009</v>
      </c>
      <c r="E14" s="23">
        <f t="shared" si="2"/>
        <v>1.0404286262767959</v>
      </c>
      <c r="F14" s="24">
        <f>'[1]ФЛ РО'!J181</f>
        <v>2948396</v>
      </c>
      <c r="G14" s="24">
        <f>'[1]ФЛ РО'!K181</f>
        <v>3067595.6</v>
      </c>
      <c r="H14" s="24"/>
      <c r="I14" s="24"/>
      <c r="J14" s="24"/>
      <c r="K14" s="24"/>
      <c r="L14" s="24"/>
      <c r="M14" s="24"/>
      <c r="N14" s="32"/>
      <c r="O14" s="14"/>
      <c r="P14" s="26"/>
    </row>
    <row r="15" spans="1:16" x14ac:dyDescent="0.2">
      <c r="A15" s="20" t="s">
        <v>3</v>
      </c>
      <c r="B15" s="21">
        <f t="shared" si="0"/>
        <v>943500.5</v>
      </c>
      <c r="C15" s="21">
        <f t="shared" si="0"/>
        <v>893582.7</v>
      </c>
      <c r="D15" s="22">
        <f t="shared" si="1"/>
        <v>49917.800000000047</v>
      </c>
      <c r="E15" s="23">
        <f t="shared" si="2"/>
        <v>0.94709297981294127</v>
      </c>
      <c r="F15" s="24">
        <f>'[1]ФЛ РО'!J184</f>
        <v>943500.5</v>
      </c>
      <c r="G15" s="24">
        <f>'[1]ФЛ РО'!K184</f>
        <v>893582.7</v>
      </c>
      <c r="H15" s="24"/>
      <c r="I15" s="24"/>
      <c r="J15" s="24"/>
      <c r="K15" s="24"/>
      <c r="L15" s="24"/>
      <c r="M15" s="24"/>
      <c r="N15" s="32"/>
      <c r="O15" s="14"/>
      <c r="P15" s="26"/>
    </row>
    <row r="16" spans="1:16" x14ac:dyDescent="0.2">
      <c r="A16" s="20" t="s">
        <v>4</v>
      </c>
      <c r="B16" s="21">
        <f t="shared" si="0"/>
        <v>1160050.29</v>
      </c>
      <c r="C16" s="21">
        <f t="shared" si="0"/>
        <v>1246559.1299999999</v>
      </c>
      <c r="D16" s="22">
        <f t="shared" si="1"/>
        <v>-86508.839999999851</v>
      </c>
      <c r="E16" s="23">
        <f t="shared" si="2"/>
        <v>1.074573353194886</v>
      </c>
      <c r="F16" s="24">
        <f>'[1]ФЛ РО'!J187</f>
        <v>1160050.29</v>
      </c>
      <c r="G16" s="24">
        <f>'[1]ФЛ РО'!K187</f>
        <v>1246559.1299999999</v>
      </c>
      <c r="H16" s="24"/>
      <c r="I16" s="24"/>
      <c r="J16" s="24"/>
      <c r="K16" s="24"/>
      <c r="L16" s="24"/>
      <c r="M16" s="24"/>
      <c r="N16" s="32"/>
      <c r="O16" s="14"/>
      <c r="P16" s="26"/>
    </row>
    <row r="17" spans="1:16" x14ac:dyDescent="0.2">
      <c r="A17" s="20" t="s">
        <v>5</v>
      </c>
      <c r="B17" s="21">
        <f t="shared" si="0"/>
        <v>808032.63</v>
      </c>
      <c r="C17" s="21">
        <f t="shared" si="0"/>
        <v>857310</v>
      </c>
      <c r="D17" s="22">
        <f t="shared" si="1"/>
        <v>-49277.369999999995</v>
      </c>
      <c r="E17" s="23">
        <f t="shared" si="2"/>
        <v>1.0609843812866815</v>
      </c>
      <c r="F17" s="24">
        <f>'[1]ФЛ РО'!J190</f>
        <v>808032.63</v>
      </c>
      <c r="G17" s="24">
        <f>'[1]ФЛ РО'!K190</f>
        <v>857310</v>
      </c>
      <c r="H17" s="24"/>
      <c r="I17" s="24"/>
      <c r="J17" s="24"/>
      <c r="K17" s="24"/>
      <c r="L17" s="24"/>
      <c r="M17" s="24"/>
      <c r="N17" s="32"/>
      <c r="O17" s="14"/>
      <c r="P17" s="26"/>
    </row>
    <row r="18" spans="1:16" s="14" customFormat="1" x14ac:dyDescent="0.2">
      <c r="A18" s="15" t="s">
        <v>6</v>
      </c>
      <c r="B18" s="16">
        <f t="shared" si="0"/>
        <v>52811291.229999997</v>
      </c>
      <c r="C18" s="16">
        <f t="shared" si="0"/>
        <v>49984842.990000002</v>
      </c>
      <c r="D18" s="17">
        <f t="shared" si="1"/>
        <v>2826448.2399999946</v>
      </c>
      <c r="E18" s="18">
        <f t="shared" si="2"/>
        <v>0.94648022848579016</v>
      </c>
      <c r="F18" s="19">
        <f>'[1]ФЛ РО'!J196+'[1]ФЛ РО'!J220</f>
        <v>45229431.310000002</v>
      </c>
      <c r="G18" s="19">
        <f>'[1]ФЛ РО'!K196+'[1]ФЛ РО'!K220</f>
        <v>43817373.920000002</v>
      </c>
      <c r="H18" s="19">
        <f>'[1]ФЛ СС'!J97+'[1]ФЛ СС'!J115</f>
        <v>3744583.83</v>
      </c>
      <c r="I18" s="19">
        <f>'[1]ФЛ СС'!K97+'[1]ФЛ СС'!K115</f>
        <v>3580145.18</v>
      </c>
      <c r="J18" s="19">
        <f>'[1]ЮЛ РО'!J186+'[1]ЮЛ РО'!J210</f>
        <v>3729849.93</v>
      </c>
      <c r="K18" s="19">
        <f>'[1]ЮЛ РО'!K186+'[1]ЮЛ РО'!K210</f>
        <v>2503788.66</v>
      </c>
      <c r="L18" s="19">
        <f>'[1]ЮЛ СС'!J96+'[1]ЮЛ СС'!J84</f>
        <v>107426.16</v>
      </c>
      <c r="M18" s="19">
        <f>'[1]ЮЛ СС'!K96+'[1]ЮЛ СС'!K84</f>
        <v>83535.23</v>
      </c>
      <c r="N18" s="32"/>
      <c r="P18" s="26"/>
    </row>
    <row r="19" spans="1:16" x14ac:dyDescent="0.2">
      <c r="A19" s="20" t="s">
        <v>8</v>
      </c>
      <c r="B19" s="21">
        <f t="shared" si="0"/>
        <v>4719526.4399999995</v>
      </c>
      <c r="C19" s="21">
        <f t="shared" si="0"/>
        <v>4341213.6900000004</v>
      </c>
      <c r="D19" s="22">
        <f t="shared" si="1"/>
        <v>378312.74999999907</v>
      </c>
      <c r="E19" s="23">
        <f t="shared" si="2"/>
        <v>0.91984095124594767</v>
      </c>
      <c r="F19" s="24">
        <f>'[1]ФЛ РО'!J202</f>
        <v>8683860.4299999997</v>
      </c>
      <c r="G19" s="24">
        <f>'[1]ФЛ РО'!K202</f>
        <v>8047417.9000000004</v>
      </c>
      <c r="H19" s="24">
        <f>'[1]ФЛ СС'!J100</f>
        <v>-4085457.07</v>
      </c>
      <c r="I19" s="24">
        <f>'[1]ФЛ СС'!K100</f>
        <v>-3836063.29</v>
      </c>
      <c r="J19" s="24">
        <f>'[1]ЮЛ РО'!J192</f>
        <v>167852.91</v>
      </c>
      <c r="K19" s="24">
        <f>'[1]ЮЛ РО'!K192</f>
        <v>175816.95</v>
      </c>
      <c r="L19" s="24">
        <f>'[1]ЮЛ СС'!J87</f>
        <v>-46729.83</v>
      </c>
      <c r="M19" s="24">
        <f>'[1]ЮЛ СС'!K87</f>
        <v>-45957.87</v>
      </c>
      <c r="N19" s="32"/>
      <c r="O19" s="14"/>
      <c r="P19" s="26"/>
    </row>
    <row r="20" spans="1:16" x14ac:dyDescent="0.2">
      <c r="A20" s="20" t="s">
        <v>7</v>
      </c>
      <c r="B20" s="21">
        <f t="shared" si="0"/>
        <v>7918715.6900000004</v>
      </c>
      <c r="C20" s="21">
        <f t="shared" si="0"/>
        <v>7429333.0099999998</v>
      </c>
      <c r="D20" s="22">
        <f t="shared" si="1"/>
        <v>489382.68000000063</v>
      </c>
      <c r="E20" s="23">
        <f t="shared" si="2"/>
        <v>0.93819923594200905</v>
      </c>
      <c r="F20" s="24">
        <f>'[1]ФЛ РО'!J199+'[1]ФЛ РО'!J205</f>
        <v>8119026.21</v>
      </c>
      <c r="G20" s="24">
        <f>'[1]ФЛ РО'!K199+'[1]ФЛ РО'!K205</f>
        <v>7576463.2000000002</v>
      </c>
      <c r="H20" s="24">
        <f>'[1]ФЛ СС'!J103</f>
        <v>-701428.14</v>
      </c>
      <c r="I20" s="24">
        <f>'[1]ФЛ СС'!K103</f>
        <v>-645220.66</v>
      </c>
      <c r="J20" s="24">
        <f>'[1]ЮЛ РО'!J189+'[1]ЮЛ РО'!J195</f>
        <v>501117.62</v>
      </c>
      <c r="K20" s="24">
        <f>'[1]ЮЛ РО'!K189+'[1]ЮЛ РО'!K195</f>
        <v>498090.47000000003</v>
      </c>
      <c r="L20" s="24"/>
      <c r="M20" s="24"/>
      <c r="N20" s="32"/>
      <c r="O20" s="14"/>
      <c r="P20" s="26"/>
    </row>
    <row r="21" spans="1:16" x14ac:dyDescent="0.2">
      <c r="A21" s="20" t="s">
        <v>9</v>
      </c>
      <c r="B21" s="21">
        <f t="shared" si="0"/>
        <v>6556650.8200000003</v>
      </c>
      <c r="C21" s="21">
        <f t="shared" si="0"/>
        <v>5547393.5099999998</v>
      </c>
      <c r="D21" s="22">
        <f t="shared" si="1"/>
        <v>1009257.3100000005</v>
      </c>
      <c r="E21" s="23">
        <f t="shared" si="2"/>
        <v>0.84607121261949403</v>
      </c>
      <c r="F21" s="24">
        <f>'[1]ФЛ РО'!J208</f>
        <v>4685613.1900000004</v>
      </c>
      <c r="G21" s="24">
        <f>'[1]ФЛ РО'!K208</f>
        <v>3756830.23</v>
      </c>
      <c r="H21" s="24">
        <f>'[1]ФЛ СС'!J106</f>
        <v>1072878.1200000001</v>
      </c>
      <c r="I21" s="24">
        <f>'[1]ФЛ СС'!K106</f>
        <v>997481.45</v>
      </c>
      <c r="J21" s="24">
        <f>'[1]ЮЛ РО'!J198</f>
        <v>738576.27</v>
      </c>
      <c r="K21" s="24">
        <f>'[1]ЮЛ РО'!K198</f>
        <v>733498.59</v>
      </c>
      <c r="L21" s="24">
        <f>'[1]ЮЛ СС'!J90</f>
        <v>59583.24</v>
      </c>
      <c r="M21" s="24">
        <f>'[1]ЮЛ СС'!K90</f>
        <v>59583.24</v>
      </c>
      <c r="N21" s="32"/>
      <c r="O21" s="14"/>
      <c r="P21" s="26"/>
    </row>
    <row r="22" spans="1:16" x14ac:dyDescent="0.2">
      <c r="A22" s="20" t="s">
        <v>10</v>
      </c>
      <c r="B22" s="21">
        <f t="shared" si="0"/>
        <v>5512926.1200000001</v>
      </c>
      <c r="C22" s="21">
        <f t="shared" si="0"/>
        <v>4634335.8800000008</v>
      </c>
      <c r="D22" s="22">
        <f t="shared" si="1"/>
        <v>878590.23999999929</v>
      </c>
      <c r="E22" s="23">
        <f t="shared" si="2"/>
        <v>0.84063086990906399</v>
      </c>
      <c r="F22" s="24">
        <f>'[1]ФЛ РО'!J211</f>
        <v>4876451</v>
      </c>
      <c r="G22" s="24">
        <f>'[1]ФЛ РО'!K211</f>
        <v>4314171.4800000004</v>
      </c>
      <c r="H22" s="24">
        <f>'[1]ФЛ СС'!J109</f>
        <v>27085.8</v>
      </c>
      <c r="I22" s="24">
        <f>'[1]ФЛ СС'!K109</f>
        <v>14209.9</v>
      </c>
      <c r="J22" s="24">
        <f>'[1]ЮЛ РО'!J201</f>
        <v>609389.31999999995</v>
      </c>
      <c r="K22" s="24">
        <f>'[1]ЮЛ РО'!K201</f>
        <v>305954.5</v>
      </c>
      <c r="L22" s="24"/>
      <c r="M22" s="24"/>
      <c r="N22" s="32"/>
      <c r="O22" s="14"/>
      <c r="P22" s="26"/>
    </row>
    <row r="23" spans="1:16" x14ac:dyDescent="0.2">
      <c r="A23" s="20" t="s">
        <v>11</v>
      </c>
      <c r="B23" s="21">
        <f t="shared" si="0"/>
        <v>445908.96</v>
      </c>
      <c r="C23" s="21">
        <f t="shared" si="0"/>
        <v>331029.22000000003</v>
      </c>
      <c r="D23" s="22">
        <f t="shared" si="1"/>
        <v>114879.73999999999</v>
      </c>
      <c r="E23" s="23">
        <f t="shared" si="2"/>
        <v>0.74236951865690259</v>
      </c>
      <c r="F23" s="24">
        <f>'[1]ФЛ РО'!J214</f>
        <v>285919.2</v>
      </c>
      <c r="G23" s="24">
        <f>'[1]ФЛ РО'!K214</f>
        <v>181063.67</v>
      </c>
      <c r="H23" s="24">
        <f>'[1]ФЛ СС'!J112</f>
        <v>36247.68</v>
      </c>
      <c r="I23" s="24">
        <f>'[1]ФЛ СС'!K112</f>
        <v>26223.47</v>
      </c>
      <c r="J23" s="24">
        <f>'[1]ЮЛ РО'!J204</f>
        <v>74113.56</v>
      </c>
      <c r="K23" s="24">
        <f>'[1]ЮЛ РО'!K204</f>
        <v>74113.56</v>
      </c>
      <c r="L23" s="24">
        <f>'[1]ЮЛ СС'!J93</f>
        <v>49628.52</v>
      </c>
      <c r="M23" s="24">
        <f>'[1]ЮЛ СС'!K93</f>
        <v>49628.52</v>
      </c>
      <c r="N23" s="32"/>
      <c r="O23" s="14"/>
      <c r="P23" s="26"/>
    </row>
    <row r="24" spans="1:16" x14ac:dyDescent="0.2">
      <c r="A24" s="20" t="s">
        <v>12</v>
      </c>
      <c r="B24" s="21">
        <f t="shared" si="0"/>
        <v>3085532.61</v>
      </c>
      <c r="C24" s="21">
        <f t="shared" si="0"/>
        <v>2933212.39</v>
      </c>
      <c r="D24" s="22">
        <f t="shared" si="1"/>
        <v>152320.21999999974</v>
      </c>
      <c r="E24" s="23">
        <f t="shared" si="2"/>
        <v>0.95063405925241551</v>
      </c>
      <c r="F24" s="24">
        <f>'[1]ФЛ РО'!J217</f>
        <v>2802960.21</v>
      </c>
      <c r="G24" s="24">
        <f>'[1]ФЛ РО'!K217</f>
        <v>2650639.9900000002</v>
      </c>
      <c r="H24" s="24"/>
      <c r="I24" s="24"/>
      <c r="J24" s="24">
        <f>'[1]ЮЛ РО'!J207</f>
        <v>282572.40000000002</v>
      </c>
      <c r="K24" s="24">
        <f>'[1]ЮЛ РО'!K207</f>
        <v>282572.40000000002</v>
      </c>
      <c r="L24" s="24"/>
      <c r="M24" s="24"/>
      <c r="N24" s="32"/>
      <c r="O24" s="14"/>
      <c r="P24" s="26"/>
    </row>
    <row r="25" spans="1:16" s="14" customFormat="1" x14ac:dyDescent="0.2">
      <c r="A25" s="15" t="s">
        <v>13</v>
      </c>
      <c r="B25" s="16">
        <f t="shared" si="0"/>
        <v>25508370.969999999</v>
      </c>
      <c r="C25" s="16">
        <f t="shared" si="0"/>
        <v>26123604.84</v>
      </c>
      <c r="D25" s="17">
        <f t="shared" si="1"/>
        <v>-615233.87000000104</v>
      </c>
      <c r="E25" s="18">
        <f t="shared" si="2"/>
        <v>1.0241189008393976</v>
      </c>
      <c r="F25" s="19">
        <f>'[1]ФЛ РО'!J226</f>
        <v>24538055.75</v>
      </c>
      <c r="G25" s="19">
        <f>'[1]ФЛ РО'!K226</f>
        <v>25178812.07</v>
      </c>
      <c r="H25" s="19"/>
      <c r="I25" s="19"/>
      <c r="J25" s="19">
        <f>'[1]ЮЛ РО'!J216</f>
        <v>970315.22</v>
      </c>
      <c r="K25" s="19">
        <f>'[1]ЮЛ РО'!K216</f>
        <v>944792.77</v>
      </c>
      <c r="L25" s="19"/>
      <c r="M25" s="19"/>
      <c r="N25" s="32"/>
      <c r="P25" s="26"/>
    </row>
    <row r="26" spans="1:16" x14ac:dyDescent="0.2">
      <c r="A26" s="20" t="s">
        <v>14</v>
      </c>
      <c r="B26" s="21">
        <f t="shared" si="0"/>
        <v>2547805.65</v>
      </c>
      <c r="C26" s="21">
        <f t="shared" si="0"/>
        <v>2338388.96</v>
      </c>
      <c r="D26" s="22">
        <f t="shared" si="1"/>
        <v>209416.68999999994</v>
      </c>
      <c r="E26" s="23">
        <f t="shared" si="2"/>
        <v>0.9178050766941348</v>
      </c>
      <c r="F26" s="24">
        <f>'[1]ФЛ РО'!J229</f>
        <v>2383095.21</v>
      </c>
      <c r="G26" s="24">
        <f>'[1]ФЛ РО'!K229</f>
        <v>2185455.23</v>
      </c>
      <c r="H26" s="24"/>
      <c r="I26" s="24"/>
      <c r="J26" s="24">
        <f>'[1]ЮЛ РО'!J219</f>
        <v>164710.44</v>
      </c>
      <c r="K26" s="24">
        <f>'[1]ЮЛ РО'!K219</f>
        <v>152933.73000000001</v>
      </c>
      <c r="L26" s="24"/>
      <c r="M26" s="24"/>
      <c r="N26" s="32"/>
      <c r="O26" s="14"/>
      <c r="P26" s="26"/>
    </row>
    <row r="27" spans="1:16" x14ac:dyDescent="0.2">
      <c r="A27" s="20" t="s">
        <v>15</v>
      </c>
      <c r="B27" s="21">
        <f t="shared" si="0"/>
        <v>2578725.4900000002</v>
      </c>
      <c r="C27" s="21">
        <f t="shared" si="0"/>
        <v>2858083.71</v>
      </c>
      <c r="D27" s="22">
        <f t="shared" si="1"/>
        <v>-279358.21999999974</v>
      </c>
      <c r="E27" s="23">
        <f t="shared" si="2"/>
        <v>1.1083318953813885</v>
      </c>
      <c r="F27" s="24">
        <f>'[1]ФЛ РО'!J232</f>
        <v>2280974.66</v>
      </c>
      <c r="G27" s="24">
        <f>'[1]ФЛ РО'!K232</f>
        <v>2530673.79</v>
      </c>
      <c r="H27" s="24"/>
      <c r="I27" s="24"/>
      <c r="J27" s="24">
        <f>'[1]ЮЛ РО'!J222</f>
        <v>297750.83</v>
      </c>
      <c r="K27" s="24">
        <f>'[1]ЮЛ РО'!K222</f>
        <v>327409.91999999998</v>
      </c>
      <c r="L27" s="24"/>
      <c r="M27" s="24"/>
      <c r="N27" s="32"/>
      <c r="O27" s="14"/>
      <c r="P27" s="26"/>
    </row>
    <row r="28" spans="1:16" x14ac:dyDescent="0.2">
      <c r="A28" s="20" t="s">
        <v>16</v>
      </c>
      <c r="B28" s="21">
        <f t="shared" si="0"/>
        <v>1170244.74</v>
      </c>
      <c r="C28" s="21">
        <f t="shared" si="0"/>
        <v>1050350.68</v>
      </c>
      <c r="D28" s="22">
        <f t="shared" si="1"/>
        <v>119894.06000000006</v>
      </c>
      <c r="E28" s="23">
        <f t="shared" si="2"/>
        <v>0.89754787532734392</v>
      </c>
      <c r="F28" s="24">
        <f>'[1]ФЛ РО'!J235</f>
        <v>1074770.94</v>
      </c>
      <c r="G28" s="24">
        <f>'[1]ФЛ РО'!K235</f>
        <v>966230.32</v>
      </c>
      <c r="H28" s="24"/>
      <c r="I28" s="24"/>
      <c r="J28" s="24">
        <f>'[1]ЮЛ РО'!J225</f>
        <v>95473.8</v>
      </c>
      <c r="K28" s="24">
        <f>'[1]ЮЛ РО'!K225</f>
        <v>84120.36</v>
      </c>
      <c r="L28" s="24"/>
      <c r="M28" s="24"/>
      <c r="N28" s="32"/>
      <c r="O28" s="14"/>
      <c r="P28" s="26"/>
    </row>
    <row r="29" spans="1:16" s="14" customFormat="1" x14ac:dyDescent="0.2">
      <c r="A29" s="15" t="s">
        <v>17</v>
      </c>
      <c r="B29" s="16">
        <f t="shared" si="0"/>
        <v>70397753.419999987</v>
      </c>
      <c r="C29" s="16">
        <f t="shared" si="0"/>
        <v>68327641.179999992</v>
      </c>
      <c r="D29" s="17">
        <f t="shared" si="1"/>
        <v>2070112.2399999946</v>
      </c>
      <c r="E29" s="18">
        <f t="shared" si="2"/>
        <v>0.97059405819885336</v>
      </c>
      <c r="F29" s="19">
        <f>'[1]ФЛ РО'!J238</f>
        <v>53932000.140000001</v>
      </c>
      <c r="G29" s="19">
        <f>'[1]ФЛ РО'!K238</f>
        <v>54249184.210000001</v>
      </c>
      <c r="H29" s="19">
        <f>'[1]ФЛ СС'!J121</f>
        <v>11589950.470000001</v>
      </c>
      <c r="I29" s="19">
        <f>'[1]ФЛ СС'!K121</f>
        <v>11010093.210000001</v>
      </c>
      <c r="J29" s="19">
        <f>'[1]ЮЛ РО'!J228</f>
        <v>3929420.1</v>
      </c>
      <c r="K29" s="19">
        <f>'[1]ЮЛ РО'!K228</f>
        <v>2800623.96</v>
      </c>
      <c r="L29" s="19">
        <f>'[1]ЮЛ СС'!J102</f>
        <v>946382.71</v>
      </c>
      <c r="M29" s="19">
        <f>'[1]ЮЛ СС'!K102</f>
        <v>267739.8</v>
      </c>
      <c r="N29" s="32"/>
      <c r="P29" s="26"/>
    </row>
    <row r="30" spans="1:16" x14ac:dyDescent="0.2">
      <c r="A30" s="20" t="s">
        <v>18</v>
      </c>
      <c r="B30" s="21">
        <f t="shared" si="0"/>
        <v>3422721.52</v>
      </c>
      <c r="C30" s="21">
        <f t="shared" si="0"/>
        <v>3277658.79</v>
      </c>
      <c r="D30" s="22">
        <f t="shared" si="1"/>
        <v>145062.72999999998</v>
      </c>
      <c r="E30" s="23">
        <f t="shared" si="2"/>
        <v>0.95761772345417107</v>
      </c>
      <c r="F30" s="24">
        <f>'[1]ФЛ РО'!J241</f>
        <v>4766728.66</v>
      </c>
      <c r="G30" s="24">
        <f>'[1]ФЛ РО'!K241</f>
        <v>4600550.1500000004</v>
      </c>
      <c r="H30" s="24">
        <f>'[1]ФЛ СС'!J124</f>
        <v>-1591078.38</v>
      </c>
      <c r="I30" s="24">
        <f>'[1]ФЛ СС'!K124</f>
        <v>-1571151.86</v>
      </c>
      <c r="J30" s="24">
        <f>'[1]ЮЛ РО'!J231</f>
        <v>278588.46999999997</v>
      </c>
      <c r="K30" s="24">
        <f>'[1]ЮЛ РО'!K231</f>
        <v>279777.73</v>
      </c>
      <c r="L30" s="24">
        <f>'[1]ЮЛ СС'!J105</f>
        <v>-31517.23</v>
      </c>
      <c r="M30" s="24">
        <f>'[1]ЮЛ СС'!K105</f>
        <v>-31517.23</v>
      </c>
      <c r="N30" s="32"/>
      <c r="O30" s="14"/>
      <c r="P30" s="26"/>
    </row>
    <row r="31" spans="1:16" x14ac:dyDescent="0.2">
      <c r="A31" s="20" t="s">
        <v>19</v>
      </c>
      <c r="B31" s="21">
        <f t="shared" si="0"/>
        <v>1760263.01</v>
      </c>
      <c r="C31" s="21">
        <f t="shared" si="0"/>
        <v>1778839.14</v>
      </c>
      <c r="D31" s="22">
        <f t="shared" si="1"/>
        <v>-18576.129999999888</v>
      </c>
      <c r="E31" s="23">
        <f t="shared" si="2"/>
        <v>1.0105530422979234</v>
      </c>
      <c r="F31" s="24">
        <f>'[1]ФЛ РО'!J244</f>
        <v>1683562.25</v>
      </c>
      <c r="G31" s="24">
        <f>'[1]ФЛ РО'!K244</f>
        <v>1703096.22</v>
      </c>
      <c r="H31" s="24"/>
      <c r="I31" s="24"/>
      <c r="J31" s="24">
        <f>'[1]ЮЛ РО'!J234</f>
        <v>76700.759999999995</v>
      </c>
      <c r="K31" s="24">
        <f>'[1]ЮЛ РО'!K234</f>
        <v>75742.92</v>
      </c>
      <c r="L31" s="24"/>
      <c r="M31" s="24"/>
      <c r="N31" s="32"/>
      <c r="O31" s="14"/>
      <c r="P31" s="26"/>
    </row>
    <row r="32" spans="1:16" x14ac:dyDescent="0.2">
      <c r="A32" s="20" t="s">
        <v>20</v>
      </c>
      <c r="B32" s="21">
        <f t="shared" si="0"/>
        <v>761679.62</v>
      </c>
      <c r="C32" s="21">
        <f t="shared" si="0"/>
        <v>732492.26</v>
      </c>
      <c r="D32" s="22">
        <f t="shared" si="1"/>
        <v>29187.359999999986</v>
      </c>
      <c r="E32" s="23">
        <f t="shared" si="2"/>
        <v>0.96168026656667016</v>
      </c>
      <c r="F32" s="24">
        <f>'[1]ФЛ РО'!J247</f>
        <v>678375.03</v>
      </c>
      <c r="G32" s="24">
        <f>'[1]ФЛ РО'!K247</f>
        <v>649187.67000000004</v>
      </c>
      <c r="H32" s="24"/>
      <c r="I32" s="24"/>
      <c r="J32" s="24">
        <f>'[1]ЮЛ РО'!J237</f>
        <v>83304.59</v>
      </c>
      <c r="K32" s="24">
        <f>'[1]ЮЛ РО'!K237</f>
        <v>83304.59</v>
      </c>
      <c r="L32" s="24"/>
      <c r="M32" s="24"/>
      <c r="N32" s="32"/>
      <c r="O32" s="14"/>
      <c r="P32" s="26"/>
    </row>
    <row r="33" spans="1:16" x14ac:dyDescent="0.2">
      <c r="A33" s="20" t="s">
        <v>21</v>
      </c>
      <c r="B33" s="21">
        <f t="shared" si="0"/>
        <v>1106737.06</v>
      </c>
      <c r="C33" s="21">
        <f t="shared" si="0"/>
        <v>1097930.6400000001</v>
      </c>
      <c r="D33" s="22">
        <f t="shared" si="1"/>
        <v>8806.4199999999255</v>
      </c>
      <c r="E33" s="23">
        <f t="shared" si="2"/>
        <v>0.99204289770507914</v>
      </c>
      <c r="F33" s="24">
        <f>'[1]ФЛ РО'!J250</f>
        <v>-63360.71</v>
      </c>
      <c r="G33" s="24" t="str">
        <f>'[1]ФЛ РО'!K250</f>
        <v>704,06</v>
      </c>
      <c r="H33" s="24">
        <f>'[1]ФЛ СС'!J127</f>
        <v>634246.92000000004</v>
      </c>
      <c r="I33" s="24">
        <f>'[1]ФЛ СС'!K127</f>
        <v>558849.85</v>
      </c>
      <c r="J33" s="24">
        <f>'[1]ЮЛ РО'!J240</f>
        <v>535850.85</v>
      </c>
      <c r="K33" s="24">
        <f>'[1]ЮЛ РО'!K240</f>
        <v>538376.73</v>
      </c>
      <c r="L33" s="24"/>
      <c r="M33" s="24"/>
      <c r="N33" s="32"/>
      <c r="O33" s="14"/>
      <c r="P33" s="26"/>
    </row>
    <row r="34" spans="1:16" x14ac:dyDescent="0.2">
      <c r="A34" s="20" t="s">
        <v>22</v>
      </c>
      <c r="B34" s="21">
        <f t="shared" si="0"/>
        <v>254322.46000000002</v>
      </c>
      <c r="C34" s="21">
        <f t="shared" si="0"/>
        <v>243137.89</v>
      </c>
      <c r="D34" s="22">
        <f t="shared" si="1"/>
        <v>11184.570000000007</v>
      </c>
      <c r="E34" s="23">
        <f t="shared" si="2"/>
        <v>0.95602209100997215</v>
      </c>
      <c r="F34" s="24">
        <f>'[1]ФЛ РО'!J253</f>
        <v>235685.26</v>
      </c>
      <c r="G34" s="24">
        <f>'[1]ФЛ РО'!K253</f>
        <v>230553.13</v>
      </c>
      <c r="H34" s="24"/>
      <c r="I34" s="24"/>
      <c r="J34" s="24">
        <f>'[1]ЮЛ РО'!J243</f>
        <v>18637.2</v>
      </c>
      <c r="K34" s="24">
        <f>'[1]ЮЛ РО'!K243</f>
        <v>12584.76</v>
      </c>
      <c r="L34" s="24"/>
      <c r="M34" s="24"/>
      <c r="N34" s="32"/>
      <c r="O34" s="14"/>
      <c r="P34" s="26"/>
    </row>
    <row r="35" spans="1:16" x14ac:dyDescent="0.2">
      <c r="A35" s="20" t="s">
        <v>23</v>
      </c>
      <c r="B35" s="21">
        <f t="shared" si="0"/>
        <v>816107.55</v>
      </c>
      <c r="C35" s="21">
        <f t="shared" si="0"/>
        <v>814099.43</v>
      </c>
      <c r="D35" s="22">
        <f t="shared" si="1"/>
        <v>2008.1199999999953</v>
      </c>
      <c r="E35" s="23">
        <f t="shared" si="2"/>
        <v>0.99753939293908012</v>
      </c>
      <c r="F35" s="24">
        <f>'[1]ФЛ РО'!J256</f>
        <v>400695.93</v>
      </c>
      <c r="G35" s="24">
        <f>'[1]ФЛ РО'!K256</f>
        <v>423277.74</v>
      </c>
      <c r="H35" s="24">
        <f>'[1]ФЛ СС'!J130</f>
        <v>333940.68</v>
      </c>
      <c r="I35" s="24">
        <f>'[1]ФЛ СС'!K130</f>
        <v>313864.28000000003</v>
      </c>
      <c r="J35" s="24">
        <f>'[1]ЮЛ РО'!J246</f>
        <v>68860.14</v>
      </c>
      <c r="K35" s="24">
        <f>'[1]ЮЛ РО'!K246</f>
        <v>65397.51</v>
      </c>
      <c r="L35" s="24">
        <f>'[1]ЮЛ СС'!J108</f>
        <v>12610.8</v>
      </c>
      <c r="M35" s="24">
        <f>'[1]ЮЛ СС'!K108</f>
        <v>11559.9</v>
      </c>
      <c r="N35" s="32"/>
      <c r="O35" s="14"/>
      <c r="P35" s="26"/>
    </row>
    <row r="36" spans="1:16" x14ac:dyDescent="0.2">
      <c r="A36" s="20" t="s">
        <v>24</v>
      </c>
      <c r="B36" s="21">
        <f t="shared" si="0"/>
        <v>2178437.3400000003</v>
      </c>
      <c r="C36" s="21">
        <f t="shared" si="0"/>
        <v>2158969.7600000002</v>
      </c>
      <c r="D36" s="22">
        <f t="shared" si="1"/>
        <v>19467.580000000075</v>
      </c>
      <c r="E36" s="23">
        <f t="shared" si="2"/>
        <v>0.99106351160873873</v>
      </c>
      <c r="F36" s="24">
        <f>'[1]ФЛ РО'!J259</f>
        <v>961900.14</v>
      </c>
      <c r="G36" s="24">
        <f>'[1]ФЛ РО'!K259</f>
        <v>922188.9</v>
      </c>
      <c r="H36" s="24">
        <f>'[1]ФЛ СС'!J133</f>
        <v>1099613.8799999999</v>
      </c>
      <c r="I36" s="24">
        <f>'[1]ФЛ СС'!K133</f>
        <v>1119857.54</v>
      </c>
      <c r="J36" s="24">
        <f>'[1]ЮЛ РО'!J249</f>
        <v>57797.64</v>
      </c>
      <c r="K36" s="24">
        <f>'[1]ЮЛ РО'!K249</f>
        <v>57797.64</v>
      </c>
      <c r="L36" s="24">
        <f>'[1]ЮЛ СС'!J111</f>
        <v>59125.68</v>
      </c>
      <c r="M36" s="24">
        <f>'[1]ЮЛ СС'!K111</f>
        <v>59125.68</v>
      </c>
      <c r="N36" s="32"/>
      <c r="O36" s="14"/>
      <c r="P36" s="26"/>
    </row>
    <row r="37" spans="1:16" x14ac:dyDescent="0.2">
      <c r="A37" s="20" t="s">
        <v>25</v>
      </c>
      <c r="B37" s="21">
        <f t="shared" si="0"/>
        <v>539726.16</v>
      </c>
      <c r="C37" s="21">
        <f t="shared" si="0"/>
        <v>506967.75999999995</v>
      </c>
      <c r="D37" s="22">
        <f t="shared" si="1"/>
        <v>32758.400000000081</v>
      </c>
      <c r="E37" s="23">
        <f t="shared" si="2"/>
        <v>0.93930551744981183</v>
      </c>
      <c r="F37" s="24">
        <f>'[1]ФЛ РО'!J262</f>
        <v>507405.25</v>
      </c>
      <c r="G37" s="24">
        <f>'[1]ФЛ РО'!K262</f>
        <v>474646.85</v>
      </c>
      <c r="H37" s="24"/>
      <c r="I37" s="24"/>
      <c r="J37" s="24">
        <f>'[1]ЮЛ РО'!J252</f>
        <v>32320.91</v>
      </c>
      <c r="K37" s="24">
        <f>'[1]ЮЛ РО'!K252</f>
        <v>32320.91</v>
      </c>
      <c r="L37" s="24"/>
      <c r="M37" s="24"/>
      <c r="N37" s="32"/>
      <c r="O37" s="14"/>
      <c r="P37" s="26"/>
    </row>
    <row r="38" spans="1:16" x14ac:dyDescent="0.2">
      <c r="A38" s="20" t="s">
        <v>26</v>
      </c>
      <c r="B38" s="21">
        <f t="shared" si="0"/>
        <v>560788.65</v>
      </c>
      <c r="C38" s="21">
        <f t="shared" si="0"/>
        <v>681025.91</v>
      </c>
      <c r="D38" s="22">
        <f t="shared" si="1"/>
        <v>-120237.26000000001</v>
      </c>
      <c r="E38" s="23">
        <f t="shared" si="2"/>
        <v>1.2144074420907056</v>
      </c>
      <c r="F38" s="24">
        <f>'[1]ФЛ РО'!J265</f>
        <v>497645.37</v>
      </c>
      <c r="G38" s="24">
        <f>'[1]ФЛ РО'!K265</f>
        <v>617882.63</v>
      </c>
      <c r="H38" s="24"/>
      <c r="I38" s="24"/>
      <c r="J38" s="24">
        <f>'[1]ЮЛ РО'!J255</f>
        <v>63143.28</v>
      </c>
      <c r="K38" s="24">
        <f>'[1]ЮЛ РО'!K255</f>
        <v>63143.28</v>
      </c>
      <c r="L38" s="24"/>
      <c r="M38" s="24"/>
      <c r="N38" s="32"/>
      <c r="O38" s="14"/>
      <c r="P38" s="26"/>
    </row>
    <row r="39" spans="1:16" x14ac:dyDescent="0.2">
      <c r="A39" s="20" t="s">
        <v>27</v>
      </c>
      <c r="B39" s="21">
        <f t="shared" si="0"/>
        <v>3274610.4</v>
      </c>
      <c r="C39" s="21">
        <f t="shared" si="0"/>
        <v>3278450.62</v>
      </c>
      <c r="D39" s="22">
        <f t="shared" si="1"/>
        <v>-3840.2200000002049</v>
      </c>
      <c r="E39" s="23">
        <f t="shared" si="2"/>
        <v>1.0011727257691481</v>
      </c>
      <c r="F39" s="24">
        <f>'[1]ФЛ РО'!J268</f>
        <v>3103549.56</v>
      </c>
      <c r="G39" s="24">
        <f>'[1]ФЛ РО'!K268</f>
        <v>3041546.74</v>
      </c>
      <c r="H39" s="24">
        <f>'[1]ФЛ СС'!J136</f>
        <v>-73707.12</v>
      </c>
      <c r="I39" s="24">
        <f>'[1]ФЛ СС'!K136</f>
        <v>-7904.97</v>
      </c>
      <c r="J39" s="24">
        <f>'[1]ЮЛ РО'!J258</f>
        <v>181776.24</v>
      </c>
      <c r="K39" s="24">
        <f>'[1]ЮЛ РО'!K258</f>
        <v>147507.69</v>
      </c>
      <c r="L39" s="24">
        <f>'[1]ЮЛ СС'!J114</f>
        <v>62991.72</v>
      </c>
      <c r="M39" s="24">
        <f>'[1]ЮЛ СС'!K114</f>
        <v>97301.16</v>
      </c>
      <c r="N39" s="32"/>
      <c r="O39" s="14"/>
      <c r="P39" s="26"/>
    </row>
    <row r="40" spans="1:16" x14ac:dyDescent="0.2">
      <c r="A40" s="20" t="s">
        <v>28</v>
      </c>
      <c r="B40" s="21">
        <f t="shared" si="0"/>
        <v>3601785</v>
      </c>
      <c r="C40" s="21">
        <f t="shared" si="0"/>
        <v>3430077.8600000003</v>
      </c>
      <c r="D40" s="22">
        <f t="shared" si="1"/>
        <v>171707.13999999966</v>
      </c>
      <c r="E40" s="23">
        <f t="shared" si="2"/>
        <v>0.95232720998060694</v>
      </c>
      <c r="F40" s="24">
        <f>'[1]ФЛ РО'!J271</f>
        <v>2594524.2000000002</v>
      </c>
      <c r="G40" s="24">
        <f>'[1]ФЛ РО'!K271</f>
        <v>2369477.7400000002</v>
      </c>
      <c r="H40" s="24">
        <f>'[1]ФЛ СС'!J139</f>
        <v>316284.36</v>
      </c>
      <c r="I40" s="24">
        <f>'[1]ФЛ СС'!K139</f>
        <v>343771.96</v>
      </c>
      <c r="J40" s="24">
        <f>'[1]ЮЛ РО'!J261</f>
        <v>640899.14</v>
      </c>
      <c r="K40" s="24">
        <f>'[1]ЮЛ РО'!K261</f>
        <v>664730.18999999994</v>
      </c>
      <c r="L40" s="24">
        <f>'[1]ЮЛ СС'!J117</f>
        <v>50077.3</v>
      </c>
      <c r="M40" s="24">
        <f>'[1]ЮЛ СС'!K117</f>
        <v>52097.97</v>
      </c>
      <c r="N40" s="32"/>
      <c r="O40" s="14"/>
      <c r="P40" s="26"/>
    </row>
    <row r="41" spans="1:16" s="14" customFormat="1" x14ac:dyDescent="0.2">
      <c r="A41" s="15" t="s">
        <v>29</v>
      </c>
      <c r="B41" s="16">
        <f t="shared" si="0"/>
        <v>12332554.860000001</v>
      </c>
      <c r="C41" s="16">
        <f t="shared" si="0"/>
        <v>11852721.710000001</v>
      </c>
      <c r="D41" s="17">
        <f t="shared" si="1"/>
        <v>479833.15000000037</v>
      </c>
      <c r="E41" s="18">
        <f t="shared" si="2"/>
        <v>0.961092153617227</v>
      </c>
      <c r="F41" s="19">
        <f>'[1]ФЛ РО'!J274</f>
        <v>-1198110.04</v>
      </c>
      <c r="G41" s="19">
        <f>'[1]ФЛ РО'!K274</f>
        <v>-1298933.6000000001</v>
      </c>
      <c r="H41" s="19">
        <f>'[1]ФЛ СС'!J142</f>
        <v>12535206.289999999</v>
      </c>
      <c r="I41" s="19">
        <f>'[1]ФЛ СС'!K142</f>
        <v>12138973.140000001</v>
      </c>
      <c r="J41" s="19">
        <f>'[1]ЮЛ РО'!J264</f>
        <v>470702.31</v>
      </c>
      <c r="K41" s="19">
        <f>'[1]ЮЛ РО'!K264</f>
        <v>520478.48</v>
      </c>
      <c r="L41" s="19">
        <f>'[1]ЮЛ СС'!J120</f>
        <v>524756.30000000005</v>
      </c>
      <c r="M41" s="19">
        <f>'[1]ЮЛ СС'!K120</f>
        <v>492203.69</v>
      </c>
      <c r="N41" s="32"/>
      <c r="P41" s="26"/>
    </row>
    <row r="42" spans="1:16" x14ac:dyDescent="0.2">
      <c r="A42" s="20" t="s">
        <v>30</v>
      </c>
      <c r="B42" s="21">
        <f t="shared" si="0"/>
        <v>4358746.9800000004</v>
      </c>
      <c r="C42" s="21">
        <f t="shared" si="0"/>
        <v>4231883.09</v>
      </c>
      <c r="D42" s="22">
        <f t="shared" si="1"/>
        <v>126863.8900000006</v>
      </c>
      <c r="E42" s="23">
        <f t="shared" si="2"/>
        <v>0.97089441287092082</v>
      </c>
      <c r="F42" s="24">
        <f>'[1]ФЛ РО'!J277</f>
        <v>4150188.43</v>
      </c>
      <c r="G42" s="24">
        <f>'[1]ФЛ РО'!K277</f>
        <v>4023324.54</v>
      </c>
      <c r="H42" s="24"/>
      <c r="I42" s="24"/>
      <c r="J42" s="24">
        <f>'[1]ЮЛ РО'!J267</f>
        <v>208558.55</v>
      </c>
      <c r="K42" s="24">
        <f>'[1]ЮЛ РО'!K267</f>
        <v>208558.55</v>
      </c>
      <c r="L42" s="24"/>
      <c r="M42" s="24"/>
      <c r="N42" s="32"/>
      <c r="O42" s="14"/>
      <c r="P42" s="26"/>
    </row>
    <row r="43" spans="1:16" x14ac:dyDescent="0.2">
      <c r="A43" s="20" t="s">
        <v>31</v>
      </c>
      <c r="B43" s="21">
        <f t="shared" si="0"/>
        <v>4187615.39</v>
      </c>
      <c r="C43" s="21">
        <f t="shared" si="0"/>
        <v>4109821.9699999997</v>
      </c>
      <c r="D43" s="22">
        <f t="shared" si="1"/>
        <v>77793.420000000391</v>
      </c>
      <c r="E43" s="23">
        <f t="shared" si="2"/>
        <v>0.98142297877074136</v>
      </c>
      <c r="F43" s="24">
        <f>'[1]ФЛ РО'!J280</f>
        <v>1559781.21</v>
      </c>
      <c r="G43" s="24">
        <f>'[1]ФЛ РО'!K280</f>
        <v>1562004.64</v>
      </c>
      <c r="H43" s="24">
        <f>'[1]ФЛ СС'!J145</f>
        <v>2494912.94</v>
      </c>
      <c r="I43" s="24">
        <f>'[1]ФЛ СС'!K145</f>
        <v>2415632.5299999998</v>
      </c>
      <c r="J43" s="24">
        <f>'[1]ЮЛ РО'!J270</f>
        <v>112956</v>
      </c>
      <c r="K43" s="24">
        <f>'[1]ЮЛ РО'!K270</f>
        <v>112956</v>
      </c>
      <c r="L43" s="24">
        <f>'[1]ЮЛ СС'!J123</f>
        <v>19965.240000000002</v>
      </c>
      <c r="M43" s="24">
        <f>'[1]ЮЛ СС'!K123</f>
        <v>19228.8</v>
      </c>
      <c r="N43" s="32"/>
      <c r="O43" s="14"/>
      <c r="P43" s="26"/>
    </row>
    <row r="44" spans="1:16" x14ac:dyDescent="0.2">
      <c r="A44" s="20" t="s">
        <v>32</v>
      </c>
      <c r="B44" s="21">
        <f t="shared" si="0"/>
        <v>1878294.96</v>
      </c>
      <c r="C44" s="21">
        <f t="shared" si="0"/>
        <v>1945586.9300000002</v>
      </c>
      <c r="D44" s="22">
        <f t="shared" si="1"/>
        <v>-67291.970000000205</v>
      </c>
      <c r="E44" s="23">
        <f t="shared" si="2"/>
        <v>1.0358260930434484</v>
      </c>
      <c r="F44" s="24">
        <f>'[1]ФЛ РО'!J283</f>
        <v>1670874.77</v>
      </c>
      <c r="G44" s="24">
        <f>'[1]ФЛ РО'!K283</f>
        <v>1737625.33</v>
      </c>
      <c r="H44" s="24"/>
      <c r="I44" s="24"/>
      <c r="J44" s="24">
        <f>'[1]ЮЛ РО'!J273</f>
        <v>207420.19</v>
      </c>
      <c r="K44" s="24">
        <f>'[1]ЮЛ РО'!K273</f>
        <v>207961.60000000001</v>
      </c>
      <c r="L44" s="24"/>
      <c r="M44" s="24"/>
      <c r="N44" s="32"/>
      <c r="O44" s="14"/>
      <c r="P44" s="26"/>
    </row>
    <row r="45" spans="1:16" x14ac:dyDescent="0.2">
      <c r="A45" s="20" t="s">
        <v>33</v>
      </c>
      <c r="B45" s="21">
        <f t="shared" si="0"/>
        <v>671500.2</v>
      </c>
      <c r="C45" s="21">
        <f t="shared" si="0"/>
        <v>692734.14</v>
      </c>
      <c r="D45" s="22">
        <f t="shared" si="1"/>
        <v>-21233.940000000061</v>
      </c>
      <c r="E45" s="23">
        <f t="shared" si="2"/>
        <v>1.0316216435974257</v>
      </c>
      <c r="F45" s="24">
        <f>'[1]ФЛ РО'!J286</f>
        <v>651941.12</v>
      </c>
      <c r="G45" s="24">
        <f>'[1]ФЛ РО'!K286</f>
        <v>595115.35</v>
      </c>
      <c r="H45" s="24">
        <f>'[1]ФЛ СС'!J148</f>
        <v>14288.83</v>
      </c>
      <c r="I45" s="24">
        <f>'[1]ФЛ СС'!K148</f>
        <v>73934.48</v>
      </c>
      <c r="J45" s="24">
        <f>'[1]ЮЛ РО'!J276</f>
        <v>15593.96</v>
      </c>
      <c r="K45" s="24">
        <f>'[1]ЮЛ РО'!K276</f>
        <v>34008.019999999997</v>
      </c>
      <c r="L45" s="24">
        <f>'[1]ЮЛ СС'!J126</f>
        <v>-10323.709999999999</v>
      </c>
      <c r="M45" s="24">
        <f>'[1]ЮЛ СС'!K126</f>
        <v>-10323.709999999999</v>
      </c>
      <c r="N45" s="32"/>
      <c r="O45" s="14"/>
      <c r="P45" s="26"/>
    </row>
    <row r="46" spans="1:16" x14ac:dyDescent="0.2">
      <c r="A46" s="20" t="s">
        <v>34</v>
      </c>
      <c r="B46" s="21">
        <f t="shared" si="0"/>
        <v>1418100.2</v>
      </c>
      <c r="C46" s="21">
        <f t="shared" si="0"/>
        <v>1303709.4700000002</v>
      </c>
      <c r="D46" s="22">
        <f t="shared" si="1"/>
        <v>114390.72999999975</v>
      </c>
      <c r="E46" s="23">
        <f t="shared" si="2"/>
        <v>0.91933522751072194</v>
      </c>
      <c r="F46" s="24">
        <f>'[1]ФЛ РО'!J289</f>
        <v>1258812.04</v>
      </c>
      <c r="G46" s="24">
        <f>'[1]ФЛ РО'!K289</f>
        <v>1272246.6100000001</v>
      </c>
      <c r="H46" s="24"/>
      <c r="I46" s="24"/>
      <c r="J46" s="24">
        <f>'[1]ЮЛ РО'!J279</f>
        <v>159288.16</v>
      </c>
      <c r="K46" s="24">
        <f>'[1]ЮЛ РО'!K279</f>
        <v>31462.86</v>
      </c>
      <c r="L46" s="24"/>
      <c r="M46" s="24"/>
      <c r="N46" s="32"/>
      <c r="O46" s="14"/>
      <c r="P46" s="26"/>
    </row>
    <row r="47" spans="1:16" s="14" customFormat="1" x14ac:dyDescent="0.2">
      <c r="A47" s="15" t="s">
        <v>35</v>
      </c>
      <c r="B47" s="16">
        <f t="shared" si="0"/>
        <v>45388601.670000002</v>
      </c>
      <c r="C47" s="16">
        <f t="shared" si="0"/>
        <v>46269135.279999994</v>
      </c>
      <c r="D47" s="17">
        <f t="shared" si="1"/>
        <v>-880533.60999999195</v>
      </c>
      <c r="E47" s="18">
        <f t="shared" si="2"/>
        <v>1.019399884059041</v>
      </c>
      <c r="F47" s="19">
        <f>'[1]ФЛ РО'!J292</f>
        <v>43761190.590000004</v>
      </c>
      <c r="G47" s="19">
        <f>'[1]ФЛ РО'!K292</f>
        <v>44447142.659999996</v>
      </c>
      <c r="H47" s="19">
        <f>'[1]ФЛ СС'!J151</f>
        <v>-88542.74</v>
      </c>
      <c r="I47" s="19">
        <f>'[1]ФЛ СС'!K151</f>
        <v>-41704.25</v>
      </c>
      <c r="J47" s="19">
        <f>'[1]ЮЛ РО'!J282</f>
        <v>1676777.53</v>
      </c>
      <c r="K47" s="19">
        <f>'[1]ЮЛ РО'!K282</f>
        <v>1823907.12</v>
      </c>
      <c r="L47" s="19">
        <f>'[1]ЮЛ СС'!J129</f>
        <v>39176.29</v>
      </c>
      <c r="M47" s="19">
        <f>'[1]ЮЛ СС'!K129</f>
        <v>39789.75</v>
      </c>
      <c r="N47" s="32"/>
      <c r="P47" s="26"/>
    </row>
    <row r="48" spans="1:16" x14ac:dyDescent="0.2">
      <c r="A48" s="20" t="s">
        <v>36</v>
      </c>
      <c r="B48" s="21">
        <f t="shared" si="0"/>
        <v>1255201.57</v>
      </c>
      <c r="C48" s="21">
        <f t="shared" si="0"/>
        <v>1530194.86</v>
      </c>
      <c r="D48" s="22">
        <f t="shared" si="1"/>
        <v>-274993.29000000004</v>
      </c>
      <c r="E48" s="23">
        <f t="shared" si="2"/>
        <v>1.2190829716696419</v>
      </c>
      <c r="F48" s="24">
        <f>'[1]ФЛ РО'!J295</f>
        <v>1169252.96</v>
      </c>
      <c r="G48" s="24">
        <f>'[1]ФЛ РО'!K295</f>
        <v>1444308.56</v>
      </c>
      <c r="H48" s="24"/>
      <c r="I48" s="24"/>
      <c r="J48" s="24">
        <f>'[1]ЮЛ РО'!J285</f>
        <v>85948.61</v>
      </c>
      <c r="K48" s="24">
        <f>'[1]ЮЛ РО'!K285</f>
        <v>85886.3</v>
      </c>
      <c r="L48" s="24"/>
      <c r="M48" s="24"/>
      <c r="N48" s="32"/>
      <c r="O48" s="14"/>
      <c r="P48" s="26"/>
    </row>
    <row r="49" spans="1:16" x14ac:dyDescent="0.2">
      <c r="A49" s="20" t="s">
        <v>37</v>
      </c>
      <c r="B49" s="21">
        <f t="shared" si="0"/>
        <v>1818321.29</v>
      </c>
      <c r="C49" s="21">
        <f t="shared" si="0"/>
        <v>2467923.59</v>
      </c>
      <c r="D49" s="22">
        <f t="shared" si="1"/>
        <v>-649602.29999999981</v>
      </c>
      <c r="E49" s="23">
        <f t="shared" si="2"/>
        <v>1.3572538602350082</v>
      </c>
      <c r="F49" s="24">
        <f>'[1]ФЛ РО'!J298</f>
        <v>1913611.26</v>
      </c>
      <c r="G49" s="24">
        <f>'[1]ФЛ РО'!K298</f>
        <v>2409850.79</v>
      </c>
      <c r="H49" s="24"/>
      <c r="I49" s="24"/>
      <c r="J49" s="24">
        <f>'[1]ЮЛ РО'!J288</f>
        <v>-95289.97</v>
      </c>
      <c r="K49" s="24">
        <f>'[1]ЮЛ РО'!K288</f>
        <v>58072.800000000003</v>
      </c>
      <c r="L49" s="24"/>
      <c r="M49" s="24"/>
      <c r="N49" s="32"/>
      <c r="O49" s="14"/>
      <c r="P49" s="26"/>
    </row>
    <row r="50" spans="1:16" x14ac:dyDescent="0.2">
      <c r="A50" s="20" t="s">
        <v>38</v>
      </c>
      <c r="B50" s="21">
        <f t="shared" si="0"/>
        <v>6080925.4699999997</v>
      </c>
      <c r="C50" s="21">
        <f t="shared" si="0"/>
        <v>4935581.13</v>
      </c>
      <c r="D50" s="22">
        <f t="shared" si="1"/>
        <v>1145344.3399999999</v>
      </c>
      <c r="E50" s="23">
        <f t="shared" si="2"/>
        <v>0.81164966654327375</v>
      </c>
      <c r="F50" s="24">
        <f>'[1]ФЛ РО'!J301</f>
        <v>1910187.74</v>
      </c>
      <c r="G50" s="24">
        <f>'[1]ФЛ РО'!K301</f>
        <v>2037308.61</v>
      </c>
      <c r="H50" s="24">
        <f>'[1]ФЛ СС'!J154</f>
        <v>1452573.69</v>
      </c>
      <c r="I50" s="24">
        <f>'[1]ФЛ СС'!K154</f>
        <v>1514407.72</v>
      </c>
      <c r="J50" s="24">
        <f>'[1]ЮЛ РО'!J291</f>
        <v>2622489.12</v>
      </c>
      <c r="K50" s="24">
        <f>'[1]ЮЛ РО'!K291</f>
        <v>1287353.24</v>
      </c>
      <c r="L50" s="24">
        <f>'[1]ЮЛ СС'!J132</f>
        <v>95674.92</v>
      </c>
      <c r="M50" s="24">
        <f>'[1]ЮЛ СС'!K132</f>
        <v>96511.56</v>
      </c>
      <c r="N50" s="32"/>
      <c r="O50" s="14"/>
      <c r="P50" s="26"/>
    </row>
    <row r="51" spans="1:16" x14ac:dyDescent="0.2">
      <c r="A51" s="20" t="s">
        <v>39</v>
      </c>
      <c r="B51" s="21">
        <f t="shared" si="0"/>
        <v>954754.22999999986</v>
      </c>
      <c r="C51" s="21">
        <f t="shared" si="0"/>
        <v>1095361.3</v>
      </c>
      <c r="D51" s="22">
        <f t="shared" si="1"/>
        <v>-140607.07000000018</v>
      </c>
      <c r="E51" s="23">
        <f t="shared" si="2"/>
        <v>1.1472704341933109</v>
      </c>
      <c r="F51" s="24">
        <f>'[1]ФЛ РО'!J304</f>
        <v>812474.19</v>
      </c>
      <c r="G51" s="24">
        <f>'[1]ФЛ РО'!K304</f>
        <v>908449.71</v>
      </c>
      <c r="H51" s="24">
        <f>'[1]ФЛ СС'!J157</f>
        <v>106028.88</v>
      </c>
      <c r="I51" s="24">
        <f>'[1]ФЛ СС'!K157</f>
        <v>145203.26999999999</v>
      </c>
      <c r="J51" s="24">
        <f>'[1]ЮЛ РО'!J294</f>
        <v>32523.72</v>
      </c>
      <c r="K51" s="24">
        <f>'[1]ЮЛ РО'!K294</f>
        <v>37419.760000000002</v>
      </c>
      <c r="L51" s="24">
        <f>'[1]ЮЛ СС'!J135</f>
        <v>3727.44</v>
      </c>
      <c r="M51" s="24">
        <f>'[1]ЮЛ СС'!K135</f>
        <v>4288.5600000000004</v>
      </c>
      <c r="N51" s="32"/>
      <c r="O51" s="14"/>
      <c r="P51" s="26"/>
    </row>
    <row r="52" spans="1:16" s="14" customFormat="1" x14ac:dyDescent="0.2">
      <c r="A52" s="15" t="s">
        <v>40</v>
      </c>
      <c r="B52" s="16">
        <f t="shared" si="0"/>
        <v>152795448.61000001</v>
      </c>
      <c r="C52" s="16">
        <f t="shared" si="0"/>
        <v>153449064.71000001</v>
      </c>
      <c r="D52" s="17">
        <f t="shared" si="1"/>
        <v>-653616.09999999404</v>
      </c>
      <c r="E52" s="18">
        <f t="shared" si="2"/>
        <v>1.004277719696143</v>
      </c>
      <c r="F52" s="19">
        <f>'[1]ФЛ РО'!J307</f>
        <v>133590095.09</v>
      </c>
      <c r="G52" s="19">
        <f>'[1]ФЛ РО'!K307</f>
        <v>130013962.44</v>
      </c>
      <c r="H52" s="19">
        <f>'[1]ФЛ СС'!J160</f>
        <v>14301106.85</v>
      </c>
      <c r="I52" s="19">
        <f>'[1]ФЛ СС'!K160</f>
        <v>17342174.609999999</v>
      </c>
      <c r="J52" s="19">
        <f>'[1]ЮЛ РО'!J297</f>
        <v>5864579.9000000004</v>
      </c>
      <c r="K52" s="19">
        <f>'[1]ЮЛ РО'!K297</f>
        <v>5858471.0599999996</v>
      </c>
      <c r="L52" s="19">
        <f>'[1]ЮЛ СС'!J138</f>
        <v>-960333.23</v>
      </c>
      <c r="M52" s="19">
        <f>'[1]ЮЛ СС'!K138</f>
        <v>234456.6</v>
      </c>
      <c r="N52" s="32"/>
      <c r="P52" s="26"/>
    </row>
    <row r="53" spans="1:16" x14ac:dyDescent="0.2">
      <c r="A53" s="20" t="s">
        <v>41</v>
      </c>
      <c r="B53" s="21">
        <f t="shared" si="0"/>
        <v>9034377.9199999999</v>
      </c>
      <c r="C53" s="21">
        <f t="shared" si="0"/>
        <v>8914942.8800000008</v>
      </c>
      <c r="D53" s="22">
        <f t="shared" si="1"/>
        <v>119435.03999999911</v>
      </c>
      <c r="E53" s="23">
        <f t="shared" si="2"/>
        <v>0.98677993758312921</v>
      </c>
      <c r="F53" s="24">
        <f>'[1]ФЛ РО'!J310</f>
        <v>8422593.7799999993</v>
      </c>
      <c r="G53" s="24">
        <f>'[1]ФЛ РО'!K310</f>
        <v>8295456.79</v>
      </c>
      <c r="H53" s="24"/>
      <c r="I53" s="24"/>
      <c r="J53" s="24">
        <f>'[1]ЮЛ РО'!J300</f>
        <v>611784.14</v>
      </c>
      <c r="K53" s="24">
        <f>'[1]ЮЛ РО'!K300</f>
        <v>619486.09</v>
      </c>
      <c r="L53" s="24"/>
      <c r="M53" s="24"/>
      <c r="N53" s="32"/>
      <c r="O53" s="14"/>
      <c r="P53" s="26"/>
    </row>
    <row r="54" spans="1:16" x14ac:dyDescent="0.2">
      <c r="A54" s="20" t="s">
        <v>42</v>
      </c>
      <c r="B54" s="21">
        <f t="shared" si="0"/>
        <v>2555596.17</v>
      </c>
      <c r="C54" s="21">
        <f t="shared" si="0"/>
        <v>2237345.6100000003</v>
      </c>
      <c r="D54" s="22">
        <f t="shared" si="1"/>
        <v>318250.55999999959</v>
      </c>
      <c r="E54" s="23">
        <f t="shared" si="2"/>
        <v>0.87546915129396219</v>
      </c>
      <c r="F54" s="24">
        <f>'[1]ФЛ РО'!J313</f>
        <v>2035672.71</v>
      </c>
      <c r="G54" s="24">
        <f>'[1]ФЛ РО'!K313</f>
        <v>1974656.59</v>
      </c>
      <c r="H54" s="24"/>
      <c r="I54" s="24"/>
      <c r="J54" s="24">
        <f>'[1]ЮЛ РО'!J303</f>
        <v>519923.46</v>
      </c>
      <c r="K54" s="24">
        <f>'[1]ЮЛ РО'!K303</f>
        <v>262689.02</v>
      </c>
      <c r="L54" s="24"/>
      <c r="M54" s="24"/>
      <c r="N54" s="32"/>
      <c r="O54" s="14"/>
      <c r="P54" s="26"/>
    </row>
    <row r="55" spans="1:16" x14ac:dyDescent="0.2">
      <c r="A55" s="20" t="s">
        <v>43</v>
      </c>
      <c r="B55" s="21">
        <f t="shared" si="0"/>
        <v>3311245.91</v>
      </c>
      <c r="C55" s="21">
        <f t="shared" si="0"/>
        <v>3385039.35</v>
      </c>
      <c r="D55" s="22">
        <f t="shared" si="1"/>
        <v>-73793.439999999944</v>
      </c>
      <c r="E55" s="23">
        <f t="shared" si="2"/>
        <v>1.0222857021211089</v>
      </c>
      <c r="F55" s="24">
        <f>'[1]ФЛ РО'!J316</f>
        <v>3095539.87</v>
      </c>
      <c r="G55" s="24">
        <f>'[1]ФЛ РО'!K316</f>
        <v>3122382.66</v>
      </c>
      <c r="H55" s="24"/>
      <c r="I55" s="24"/>
      <c r="J55" s="24">
        <f>'[1]ЮЛ РО'!J306</f>
        <v>215706.04</v>
      </c>
      <c r="K55" s="24">
        <f>'[1]ЮЛ РО'!K306</f>
        <v>262656.69</v>
      </c>
      <c r="L55" s="24"/>
      <c r="M55" s="24"/>
      <c r="N55" s="32"/>
      <c r="O55" s="14"/>
      <c r="P55" s="26"/>
    </row>
    <row r="56" spans="1:16" x14ac:dyDescent="0.2">
      <c r="A56" s="20" t="s">
        <v>44</v>
      </c>
      <c r="B56" s="21">
        <f t="shared" si="0"/>
        <v>6662145.75</v>
      </c>
      <c r="C56" s="21">
        <f t="shared" si="0"/>
        <v>6832113.9000000004</v>
      </c>
      <c r="D56" s="22">
        <f t="shared" si="1"/>
        <v>-169968.15000000037</v>
      </c>
      <c r="E56" s="23">
        <f t="shared" si="2"/>
        <v>1.0255125234989042</v>
      </c>
      <c r="F56" s="24">
        <f>'[1]ФЛ РО'!J319</f>
        <v>5366989.9800000004</v>
      </c>
      <c r="G56" s="24">
        <f>'[1]ФЛ РО'!K319</f>
        <v>5464830.0899999999</v>
      </c>
      <c r="H56" s="24">
        <f>'[1]ФЛ СС'!J163</f>
        <v>901058.52</v>
      </c>
      <c r="I56" s="24">
        <f>'[1]ФЛ СС'!K163</f>
        <v>915634.73</v>
      </c>
      <c r="J56" s="24">
        <f>'[1]ЮЛ РО'!J309</f>
        <v>394097.25</v>
      </c>
      <c r="K56" s="24">
        <f>'[1]ЮЛ РО'!K309</f>
        <v>451649.08</v>
      </c>
      <c r="L56" s="24"/>
      <c r="M56" s="24"/>
      <c r="N56" s="32"/>
      <c r="O56" s="14"/>
      <c r="P56" s="26"/>
    </row>
    <row r="57" spans="1:16" x14ac:dyDescent="0.2">
      <c r="A57" s="20" t="s">
        <v>45</v>
      </c>
      <c r="B57" s="21">
        <f t="shared" si="0"/>
        <v>5797307.71</v>
      </c>
      <c r="C57" s="21">
        <f t="shared" si="0"/>
        <v>5532510.6200000001</v>
      </c>
      <c r="D57" s="22">
        <f t="shared" si="1"/>
        <v>264797.08999999985</v>
      </c>
      <c r="E57" s="23">
        <f t="shared" si="2"/>
        <v>0.95432412712141512</v>
      </c>
      <c r="F57" s="24">
        <f>'[1]ФЛ РО'!J322</f>
        <v>5332101.8499999996</v>
      </c>
      <c r="G57" s="24">
        <f>'[1]ФЛ РО'!K322</f>
        <v>5081190.63</v>
      </c>
      <c r="H57" s="24"/>
      <c r="I57" s="24"/>
      <c r="J57" s="24">
        <f>'[1]ЮЛ РО'!J312</f>
        <v>465205.86</v>
      </c>
      <c r="K57" s="24">
        <f>'[1]ЮЛ РО'!K312</f>
        <v>451319.99</v>
      </c>
      <c r="L57" s="24"/>
      <c r="M57" s="24"/>
      <c r="N57" s="32"/>
      <c r="O57" s="14"/>
      <c r="P57" s="26"/>
    </row>
    <row r="58" spans="1:16" s="14" customFormat="1" x14ac:dyDescent="0.2">
      <c r="A58" s="15" t="s">
        <v>46</v>
      </c>
      <c r="B58" s="16">
        <f t="shared" si="0"/>
        <v>85046654.950000003</v>
      </c>
      <c r="C58" s="16">
        <f t="shared" si="0"/>
        <v>82945450.540000007</v>
      </c>
      <c r="D58" s="17">
        <f t="shared" si="1"/>
        <v>2101204.4099999964</v>
      </c>
      <c r="E58" s="18">
        <f t="shared" si="2"/>
        <v>0.9752935090599939</v>
      </c>
      <c r="F58" s="19">
        <f>'[1]ФЛ РО'!J325</f>
        <v>18292754.350000001</v>
      </c>
      <c r="G58" s="19">
        <f>'[1]ФЛ РО'!K325</f>
        <v>17481228.530000001</v>
      </c>
      <c r="H58" s="19">
        <f>'[1]ФЛ СС'!J166</f>
        <v>63532726.579999998</v>
      </c>
      <c r="I58" s="19">
        <f>'[1]ФЛ СС'!K166</f>
        <v>61713702.060000002</v>
      </c>
      <c r="J58" s="19">
        <f>'[1]ЮЛ РО'!J315</f>
        <v>1252083.1100000001</v>
      </c>
      <c r="K58" s="19">
        <f>'[1]ЮЛ РО'!K315</f>
        <v>1023485.91</v>
      </c>
      <c r="L58" s="19">
        <f>'[1]ЮЛ СС'!J141</f>
        <v>1969090.91</v>
      </c>
      <c r="M58" s="19">
        <f>'[1]ЮЛ СС'!K141</f>
        <v>2727034.04</v>
      </c>
      <c r="N58" s="32"/>
      <c r="P58" s="26"/>
    </row>
    <row r="59" spans="1:16" x14ac:dyDescent="0.2">
      <c r="A59" s="20" t="s">
        <v>47</v>
      </c>
      <c r="B59" s="21">
        <f t="shared" si="0"/>
        <v>6837552.4800000004</v>
      </c>
      <c r="C59" s="21">
        <f t="shared" si="0"/>
        <v>6622613.4900000002</v>
      </c>
      <c r="D59" s="22">
        <f t="shared" si="1"/>
        <v>214938.99000000022</v>
      </c>
      <c r="E59" s="23">
        <f t="shared" si="2"/>
        <v>0.96856492280992335</v>
      </c>
      <c r="F59" s="24">
        <f>'[1]ФЛ РО'!J328</f>
        <v>5173379.46</v>
      </c>
      <c r="G59" s="24">
        <f>'[1]ФЛ РО'!K328</f>
        <v>5021472.62</v>
      </c>
      <c r="H59" s="24">
        <f>'[1]ФЛ СС'!J169</f>
        <v>1384525.08</v>
      </c>
      <c r="I59" s="24">
        <f>'[1]ФЛ СС'!K169</f>
        <v>1321492.93</v>
      </c>
      <c r="J59" s="24">
        <f>'[1]ЮЛ РО'!J318</f>
        <v>228899.4</v>
      </c>
      <c r="K59" s="24">
        <f>'[1]ЮЛ РО'!K318</f>
        <v>228899.4</v>
      </c>
      <c r="L59" s="24">
        <f>'[1]ЮЛ СС'!J144</f>
        <v>50748.54</v>
      </c>
      <c r="M59" s="24">
        <f>'[1]ЮЛ СС'!K144</f>
        <v>50748.54</v>
      </c>
      <c r="N59" s="32"/>
      <c r="O59" s="14"/>
      <c r="P59" s="26"/>
    </row>
    <row r="60" spans="1:16" x14ac:dyDescent="0.2">
      <c r="A60" s="20" t="s">
        <v>48</v>
      </c>
      <c r="B60" s="21">
        <f t="shared" si="0"/>
        <v>165588.35999999999</v>
      </c>
      <c r="C60" s="21">
        <f t="shared" si="0"/>
        <v>145540.62</v>
      </c>
      <c r="D60" s="22">
        <f t="shared" si="1"/>
        <v>20047.739999999991</v>
      </c>
      <c r="E60" s="23">
        <f t="shared" si="2"/>
        <v>0.87893025814133319</v>
      </c>
      <c r="F60" s="24">
        <f>'[1]ФЛ РО'!J331</f>
        <v>142933.56</v>
      </c>
      <c r="G60" s="24">
        <f>'[1]ФЛ РО'!K331</f>
        <v>124773.72</v>
      </c>
      <c r="H60" s="24"/>
      <c r="I60" s="24"/>
      <c r="J60" s="24">
        <f>'[1]ЮЛ РО'!J321</f>
        <v>22654.799999999999</v>
      </c>
      <c r="K60" s="24">
        <f>'[1]ЮЛ РО'!K321</f>
        <v>20766.900000000001</v>
      </c>
      <c r="L60" s="24"/>
      <c r="M60" s="24"/>
      <c r="N60" s="32"/>
      <c r="O60" s="14"/>
      <c r="P60" s="26"/>
    </row>
    <row r="61" spans="1:16" x14ac:dyDescent="0.2">
      <c r="A61" s="20" t="s">
        <v>49</v>
      </c>
      <c r="B61" s="21">
        <f t="shared" si="0"/>
        <v>584337.5</v>
      </c>
      <c r="C61" s="21">
        <f t="shared" si="0"/>
        <v>621751.22</v>
      </c>
      <c r="D61" s="22">
        <f t="shared" si="1"/>
        <v>-37413.719999999972</v>
      </c>
      <c r="E61" s="23">
        <f t="shared" si="2"/>
        <v>1.0640275867970137</v>
      </c>
      <c r="F61" s="24">
        <f>'[1]ФЛ РО'!J334</f>
        <v>556786.91</v>
      </c>
      <c r="G61" s="24">
        <f>'[1]ФЛ РО'!K334</f>
        <v>594200.63</v>
      </c>
      <c r="H61" s="24"/>
      <c r="I61" s="24"/>
      <c r="J61" s="24">
        <f>'[1]ЮЛ РО'!J324</f>
        <v>27550.59</v>
      </c>
      <c r="K61" s="24">
        <f>'[1]ЮЛ РО'!K324</f>
        <v>27550.59</v>
      </c>
      <c r="L61" s="24"/>
      <c r="M61" s="24"/>
      <c r="N61" s="32"/>
      <c r="O61" s="14"/>
      <c r="P61" s="26"/>
    </row>
    <row r="62" spans="1:16" x14ac:dyDescent="0.2">
      <c r="A62" s="20" t="s">
        <v>50</v>
      </c>
      <c r="B62" s="21">
        <f t="shared" si="0"/>
        <v>2578752.48</v>
      </c>
      <c r="C62" s="21">
        <f t="shared" si="0"/>
        <v>2562077.27</v>
      </c>
      <c r="D62" s="22">
        <f t="shared" si="1"/>
        <v>16675.209999999963</v>
      </c>
      <c r="E62" s="23">
        <f t="shared" si="2"/>
        <v>0.99353361358667502</v>
      </c>
      <c r="F62" s="24">
        <f>'[1]ФЛ РО'!J337</f>
        <v>2094475.44</v>
      </c>
      <c r="G62" s="24">
        <f>'[1]ФЛ РО'!K337</f>
        <v>2047370.87</v>
      </c>
      <c r="H62" s="24"/>
      <c r="I62" s="24"/>
      <c r="J62" s="24">
        <f>'[1]ЮЛ РО'!J327</f>
        <v>484277.04</v>
      </c>
      <c r="K62" s="24">
        <f>'[1]ЮЛ РО'!K327</f>
        <v>514706.4</v>
      </c>
      <c r="L62" s="24"/>
      <c r="M62" s="24"/>
      <c r="N62" s="32"/>
      <c r="O62" s="14"/>
      <c r="P62" s="26"/>
    </row>
    <row r="63" spans="1:16" x14ac:dyDescent="0.2">
      <c r="A63" s="20" t="s">
        <v>51</v>
      </c>
      <c r="B63" s="21">
        <f t="shared" si="0"/>
        <v>813642.12</v>
      </c>
      <c r="C63" s="21">
        <f t="shared" si="0"/>
        <v>794038.26</v>
      </c>
      <c r="D63" s="22">
        <f t="shared" si="1"/>
        <v>19603.859999999986</v>
      </c>
      <c r="E63" s="23">
        <f t="shared" si="2"/>
        <v>0.97590604085245736</v>
      </c>
      <c r="F63" s="24">
        <f>'[1]ФЛ РО'!J340</f>
        <v>768812.4</v>
      </c>
      <c r="G63" s="24">
        <f>'[1]ФЛ РО'!K340</f>
        <v>749208.54</v>
      </c>
      <c r="H63" s="24"/>
      <c r="I63" s="24"/>
      <c r="J63" s="24">
        <f>'[1]ЮЛ РО'!J330</f>
        <v>44829.72</v>
      </c>
      <c r="K63" s="24">
        <f>'[1]ЮЛ РО'!K330</f>
        <v>44829.72</v>
      </c>
      <c r="L63" s="24"/>
      <c r="M63" s="24"/>
      <c r="N63" s="32"/>
      <c r="O63" s="14"/>
      <c r="P63" s="26"/>
    </row>
    <row r="64" spans="1:16" s="14" customFormat="1" x14ac:dyDescent="0.2">
      <c r="A64" s="15" t="s">
        <v>52</v>
      </c>
      <c r="B64" s="16">
        <f t="shared" si="0"/>
        <v>10258840.619999999</v>
      </c>
      <c r="C64" s="16">
        <f t="shared" si="0"/>
        <v>10137213.680000002</v>
      </c>
      <c r="D64" s="17">
        <f t="shared" si="1"/>
        <v>121626.93999999762</v>
      </c>
      <c r="E64" s="18">
        <f t="shared" si="2"/>
        <v>0.98814418270980042</v>
      </c>
      <c r="F64" s="19">
        <f>'[1]ФЛ РО'!J13</f>
        <v>7847791.6600000001</v>
      </c>
      <c r="G64" s="19">
        <f>'[1]ФЛ РО'!K13</f>
        <v>7681072.8499999996</v>
      </c>
      <c r="H64" s="19">
        <f>'[1]ФЛ СС'!J13</f>
        <v>1151424.1100000001</v>
      </c>
      <c r="I64" s="19">
        <f>'[1]ФЛ СС'!K13</f>
        <v>1115406.73</v>
      </c>
      <c r="J64" s="19">
        <f>'[1]ЮЛ РО'!J15</f>
        <v>1216402.17</v>
      </c>
      <c r="K64" s="19">
        <f>'[1]ЮЛ РО'!K15</f>
        <v>1320099.1399999999</v>
      </c>
      <c r="L64" s="19">
        <f>'[1]ЮЛ СС'!J12</f>
        <v>43222.68</v>
      </c>
      <c r="M64" s="19">
        <f>'[1]ЮЛ СС'!K12</f>
        <v>20634.96</v>
      </c>
      <c r="N64" s="32"/>
      <c r="P64" s="26"/>
    </row>
    <row r="65" spans="1:16" x14ac:dyDescent="0.2">
      <c r="A65" s="20" t="s">
        <v>53</v>
      </c>
      <c r="B65" s="21">
        <f t="shared" si="0"/>
        <v>1046552.32</v>
      </c>
      <c r="C65" s="21">
        <f t="shared" si="0"/>
        <v>936603.07000000007</v>
      </c>
      <c r="D65" s="22">
        <f t="shared" si="1"/>
        <v>109949.24999999988</v>
      </c>
      <c r="E65" s="23">
        <f t="shared" si="2"/>
        <v>0.89494146838258415</v>
      </c>
      <c r="F65" s="24">
        <f>'[1]ФЛ РО'!J16</f>
        <v>760257.34</v>
      </c>
      <c r="G65" s="24">
        <f>'[1]ФЛ РО'!K16</f>
        <v>736570.13</v>
      </c>
      <c r="H65" s="24"/>
      <c r="I65" s="24"/>
      <c r="J65" s="24">
        <f>'[1]ЮЛ РО'!J18</f>
        <v>286294.98</v>
      </c>
      <c r="K65" s="24">
        <f>'[1]ЮЛ РО'!K18</f>
        <v>200032.94</v>
      </c>
      <c r="L65" s="24"/>
      <c r="M65" s="24"/>
      <c r="N65" s="32"/>
      <c r="O65" s="14"/>
      <c r="P65" s="26"/>
    </row>
    <row r="66" spans="1:16" x14ac:dyDescent="0.2">
      <c r="A66" s="20" t="s">
        <v>54</v>
      </c>
      <c r="B66" s="21">
        <f t="shared" si="0"/>
        <v>297759.96000000002</v>
      </c>
      <c r="C66" s="21">
        <f t="shared" si="0"/>
        <v>228158.38</v>
      </c>
      <c r="D66" s="22">
        <f t="shared" si="1"/>
        <v>69601.580000000016</v>
      </c>
      <c r="E66" s="23">
        <f t="shared" si="2"/>
        <v>0.76624936408508382</v>
      </c>
      <c r="F66" s="24">
        <f>'[1]ФЛ РО'!J19</f>
        <v>219261</v>
      </c>
      <c r="G66" s="24">
        <f>'[1]ФЛ РО'!K19</f>
        <v>149659.42000000001</v>
      </c>
      <c r="H66" s="24"/>
      <c r="I66" s="24"/>
      <c r="J66" s="24">
        <f>'[1]ЮЛ РО'!J21</f>
        <v>78498.960000000006</v>
      </c>
      <c r="K66" s="24">
        <f>'[1]ЮЛ РО'!K21</f>
        <v>78498.960000000006</v>
      </c>
      <c r="L66" s="24"/>
      <c r="M66" s="24"/>
      <c r="N66" s="32"/>
      <c r="O66" s="14"/>
      <c r="P66" s="26"/>
    </row>
    <row r="67" spans="1:16" x14ac:dyDescent="0.2">
      <c r="A67" s="20" t="s">
        <v>55</v>
      </c>
      <c r="B67" s="21">
        <f t="shared" si="0"/>
        <v>857885.03999999992</v>
      </c>
      <c r="C67" s="21">
        <f t="shared" si="0"/>
        <v>920914.04999999993</v>
      </c>
      <c r="D67" s="22">
        <f t="shared" si="1"/>
        <v>-63029.010000000009</v>
      </c>
      <c r="E67" s="23">
        <f t="shared" si="2"/>
        <v>1.0734702285984612</v>
      </c>
      <c r="F67" s="24">
        <f>'[1]ФЛ РО'!J22</f>
        <v>832240.44</v>
      </c>
      <c r="G67" s="24">
        <f>'[1]ФЛ РО'!K22</f>
        <v>895269.45</v>
      </c>
      <c r="H67" s="24"/>
      <c r="I67" s="24"/>
      <c r="J67" s="24">
        <f>'[1]ЮЛ РО'!J24</f>
        <v>25644.6</v>
      </c>
      <c r="K67" s="24">
        <f>'[1]ЮЛ РО'!K24</f>
        <v>25644.6</v>
      </c>
      <c r="L67" s="24"/>
      <c r="M67" s="24"/>
      <c r="N67" s="32"/>
      <c r="O67" s="14"/>
      <c r="P67" s="26"/>
    </row>
    <row r="68" spans="1:16" x14ac:dyDescent="0.2">
      <c r="A68" s="20" t="s">
        <v>56</v>
      </c>
      <c r="B68" s="21">
        <f t="shared" si="0"/>
        <v>182175.84</v>
      </c>
      <c r="C68" s="21">
        <f t="shared" si="0"/>
        <v>181940.41999999998</v>
      </c>
      <c r="D68" s="22">
        <f t="shared" si="1"/>
        <v>235.42000000001281</v>
      </c>
      <c r="E68" s="23">
        <f t="shared" si="2"/>
        <v>0.99870773204613739</v>
      </c>
      <c r="F68" s="24">
        <f>'[1]ФЛ РО'!J25</f>
        <v>148718.16</v>
      </c>
      <c r="G68" s="24">
        <f>'[1]ФЛ РО'!K25</f>
        <v>146504.06</v>
      </c>
      <c r="H68" s="24"/>
      <c r="I68" s="24"/>
      <c r="J68" s="24">
        <f>'[1]ЮЛ РО'!J27</f>
        <v>33457.68</v>
      </c>
      <c r="K68" s="24">
        <f>'[1]ЮЛ РО'!K27</f>
        <v>35436.36</v>
      </c>
      <c r="L68" s="24"/>
      <c r="M68" s="24"/>
      <c r="N68" s="32"/>
      <c r="O68" s="14"/>
      <c r="P68" s="26"/>
    </row>
    <row r="69" spans="1:16" x14ac:dyDescent="0.2">
      <c r="A69" s="20" t="s">
        <v>57</v>
      </c>
      <c r="B69" s="21">
        <f t="shared" si="0"/>
        <v>295081.56</v>
      </c>
      <c r="C69" s="21">
        <f t="shared" si="0"/>
        <v>295473.89999999997</v>
      </c>
      <c r="D69" s="22">
        <f t="shared" si="1"/>
        <v>-392.3399999999674</v>
      </c>
      <c r="E69" s="23">
        <f t="shared" si="2"/>
        <v>1.0013295985015125</v>
      </c>
      <c r="F69" s="24">
        <f>'[1]ФЛ РО'!J28</f>
        <v>288519.48</v>
      </c>
      <c r="G69" s="24">
        <f>'[1]ФЛ РО'!K28</f>
        <v>289458.65999999997</v>
      </c>
      <c r="H69" s="24"/>
      <c r="I69" s="24"/>
      <c r="J69" s="24">
        <f>'[1]ЮЛ РО'!J30</f>
        <v>6562.08</v>
      </c>
      <c r="K69" s="24">
        <f>'[1]ЮЛ РО'!K30</f>
        <v>6015.24</v>
      </c>
      <c r="L69" s="24"/>
      <c r="M69" s="24"/>
      <c r="N69" s="32"/>
      <c r="O69" s="14"/>
      <c r="P69" s="26"/>
    </row>
    <row r="70" spans="1:16" x14ac:dyDescent="0.2">
      <c r="A70" s="20" t="s">
        <v>58</v>
      </c>
      <c r="B70" s="21">
        <f t="shared" si="0"/>
        <v>-145953.49</v>
      </c>
      <c r="C70" s="21">
        <f t="shared" si="0"/>
        <v>-75793.08</v>
      </c>
      <c r="D70" s="22">
        <f t="shared" si="1"/>
        <v>-70160.409999999989</v>
      </c>
      <c r="E70" s="23">
        <f t="shared" si="2"/>
        <v>0.51929611275482357</v>
      </c>
      <c r="F70" s="24">
        <f>'[1]ФЛ РО'!J31</f>
        <v>-106264.74</v>
      </c>
      <c r="G70" s="24">
        <f>'[1]ФЛ РО'!K31</f>
        <v>-106756.5</v>
      </c>
      <c r="H70" s="24"/>
      <c r="I70" s="24"/>
      <c r="J70" s="24">
        <f>'[1]ЮЛ РО'!J33</f>
        <v>-39688.75</v>
      </c>
      <c r="K70" s="24">
        <f>'[1]ЮЛ РО'!K33</f>
        <v>30963.42</v>
      </c>
      <c r="L70" s="24"/>
      <c r="M70" s="24"/>
      <c r="N70" s="32"/>
      <c r="O70" s="14"/>
      <c r="P70" s="26"/>
    </row>
    <row r="71" spans="1:16" x14ac:dyDescent="0.2">
      <c r="A71" s="20" t="s">
        <v>59</v>
      </c>
      <c r="B71" s="21">
        <f t="shared" si="0"/>
        <v>808828.91999999993</v>
      </c>
      <c r="C71" s="21">
        <f t="shared" si="0"/>
        <v>779525.58</v>
      </c>
      <c r="D71" s="22">
        <f t="shared" si="1"/>
        <v>29303.339999999967</v>
      </c>
      <c r="E71" s="23">
        <f t="shared" si="2"/>
        <v>0.9637706574586874</v>
      </c>
      <c r="F71" s="24">
        <f>'[1]ФЛ РО'!J34</f>
        <v>764482.32</v>
      </c>
      <c r="G71" s="24">
        <f>'[1]ФЛ РО'!K34</f>
        <v>735178.98</v>
      </c>
      <c r="H71" s="24"/>
      <c r="I71" s="24"/>
      <c r="J71" s="24">
        <f>'[1]ЮЛ РО'!J36</f>
        <v>44346.6</v>
      </c>
      <c r="K71" s="24">
        <f>'[1]ЮЛ РО'!K36</f>
        <v>44346.6</v>
      </c>
      <c r="L71" s="24"/>
      <c r="M71" s="24"/>
      <c r="N71" s="32"/>
      <c r="O71" s="14"/>
      <c r="P71" s="26"/>
    </row>
    <row r="72" spans="1:16" s="14" customFormat="1" x14ac:dyDescent="0.2">
      <c r="A72" s="15" t="s">
        <v>62</v>
      </c>
      <c r="B72" s="16">
        <f t="shared" si="0"/>
        <v>199649566.04999998</v>
      </c>
      <c r="C72" s="16">
        <f t="shared" si="0"/>
        <v>198880531.69</v>
      </c>
      <c r="D72" s="17">
        <f t="shared" si="1"/>
        <v>769034.3599999845</v>
      </c>
      <c r="E72" s="18">
        <f t="shared" si="2"/>
        <v>0.99614807898051039</v>
      </c>
      <c r="F72" s="19">
        <f>'[1]ФЛ РО'!J43</f>
        <v>109354214.97</v>
      </c>
      <c r="G72" s="19">
        <f>'[1]ФЛ РО'!K43</f>
        <v>110879853.44</v>
      </c>
      <c r="H72" s="19">
        <f>'[1]ФЛ СС'!J16</f>
        <v>78330799.239999995</v>
      </c>
      <c r="I72" s="19">
        <f>'[1]ФЛ СС'!K16</f>
        <v>76416064.629999995</v>
      </c>
      <c r="J72" s="19">
        <f>'[1]ЮЛ РО'!J45</f>
        <v>6999695.8799999999</v>
      </c>
      <c r="K72" s="19">
        <f>'[1]ЮЛ РО'!K45</f>
        <v>7698275.3200000003</v>
      </c>
      <c r="L72" s="19">
        <f>'[1]ЮЛ СС'!J15</f>
        <v>4964855.96</v>
      </c>
      <c r="M72" s="19">
        <f>'[1]ЮЛ СС'!K15</f>
        <v>3886338.3</v>
      </c>
      <c r="N72" s="32"/>
      <c r="P72" s="26"/>
    </row>
    <row r="73" spans="1:16" x14ac:dyDescent="0.2">
      <c r="A73" s="20" t="s">
        <v>60</v>
      </c>
      <c r="B73" s="21">
        <f t="shared" ref="B73:C116" si="3">F73+H73+J73+L73</f>
        <v>701235.3</v>
      </c>
      <c r="C73" s="21">
        <f t="shared" si="3"/>
        <v>788114.74</v>
      </c>
      <c r="D73" s="22">
        <f t="shared" ref="D73:D116" si="4">B73-C73</f>
        <v>-86879.439999999944</v>
      </c>
      <c r="E73" s="23">
        <f t="shared" si="2"/>
        <v>1.1238948467083729</v>
      </c>
      <c r="F73" s="24">
        <f>'[1]ФЛ РО'!J37</f>
        <v>664866.79</v>
      </c>
      <c r="G73" s="24">
        <f>'[1]ФЛ РО'!K37</f>
        <v>751356.78</v>
      </c>
      <c r="H73" s="24"/>
      <c r="I73" s="24"/>
      <c r="J73" s="24">
        <f>'[1]ЮЛ РО'!J39</f>
        <v>36368.51</v>
      </c>
      <c r="K73" s="24">
        <f>'[1]ЮЛ РО'!K39</f>
        <v>36757.96</v>
      </c>
      <c r="L73" s="24"/>
      <c r="M73" s="24"/>
      <c r="N73" s="32"/>
      <c r="O73" s="14"/>
      <c r="P73" s="26"/>
    </row>
    <row r="74" spans="1:16" x14ac:dyDescent="0.2">
      <c r="A74" s="20" t="s">
        <v>61</v>
      </c>
      <c r="B74" s="21">
        <f t="shared" si="3"/>
        <v>2471415.9</v>
      </c>
      <c r="C74" s="21">
        <f t="shared" si="3"/>
        <v>2533663.6799999997</v>
      </c>
      <c r="D74" s="22">
        <f t="shared" si="4"/>
        <v>-62247.779999999795</v>
      </c>
      <c r="E74" s="23">
        <f t="shared" ref="E74:E116" si="5">C74/B74</f>
        <v>1.0251870921442239</v>
      </c>
      <c r="F74" s="24">
        <f>'[1]ФЛ РО'!J40</f>
        <v>2279896.36</v>
      </c>
      <c r="G74" s="24">
        <f>'[1]ФЛ РО'!K40</f>
        <v>2342143.34</v>
      </c>
      <c r="H74" s="24"/>
      <c r="I74" s="24"/>
      <c r="J74" s="24">
        <f>'[1]ЮЛ РО'!J42</f>
        <v>191519.54</v>
      </c>
      <c r="K74" s="24">
        <f>'[1]ЮЛ РО'!K42</f>
        <v>191520.34</v>
      </c>
      <c r="L74" s="24"/>
      <c r="M74" s="24"/>
      <c r="N74" s="32"/>
      <c r="O74" s="14"/>
      <c r="P74" s="26"/>
    </row>
    <row r="75" spans="1:16" s="14" customFormat="1" x14ac:dyDescent="0.2">
      <c r="A75" s="15" t="s">
        <v>69</v>
      </c>
      <c r="B75" s="16">
        <f t="shared" si="3"/>
        <v>26896525.34</v>
      </c>
      <c r="C75" s="16">
        <f t="shared" si="3"/>
        <v>27858461.640000001</v>
      </c>
      <c r="D75" s="17">
        <f t="shared" si="4"/>
        <v>-961936.30000000075</v>
      </c>
      <c r="E75" s="18">
        <f t="shared" si="5"/>
        <v>1.0357643334163105</v>
      </c>
      <c r="F75" s="19">
        <f>'[1]ФЛ РО'!J46</f>
        <v>25553869.57</v>
      </c>
      <c r="G75" s="19">
        <f>'[1]ФЛ РО'!K46</f>
        <v>26610550.16</v>
      </c>
      <c r="H75" s="19"/>
      <c r="I75" s="19"/>
      <c r="J75" s="19">
        <f>'[1]ЮЛ РО'!J48</f>
        <v>1342655.77</v>
      </c>
      <c r="K75" s="19">
        <f>'[1]ЮЛ РО'!K48</f>
        <v>1247911.48</v>
      </c>
      <c r="L75" s="19"/>
      <c r="M75" s="19"/>
      <c r="N75" s="32"/>
      <c r="P75" s="26"/>
    </row>
    <row r="76" spans="1:16" x14ac:dyDescent="0.2">
      <c r="A76" s="20" t="s">
        <v>63</v>
      </c>
      <c r="B76" s="21">
        <f t="shared" si="3"/>
        <v>15293033.420000002</v>
      </c>
      <c r="C76" s="21">
        <f t="shared" si="3"/>
        <v>15195945.530000001</v>
      </c>
      <c r="D76" s="22">
        <f t="shared" si="4"/>
        <v>97087.890000000596</v>
      </c>
      <c r="E76" s="23">
        <f t="shared" si="5"/>
        <v>0.99365149559713706</v>
      </c>
      <c r="F76" s="24">
        <f>'[1]ФЛ РО'!J49</f>
        <v>12714097.210000001</v>
      </c>
      <c r="G76" s="24">
        <f>'[1]ФЛ РО'!K49</f>
        <v>13038143.890000001</v>
      </c>
      <c r="H76" s="24"/>
      <c r="I76" s="24"/>
      <c r="J76" s="24">
        <f>'[1]ЮЛ РО'!J51</f>
        <v>2578936.21</v>
      </c>
      <c r="K76" s="24">
        <f>'[1]ЮЛ РО'!K51</f>
        <v>2157801.64</v>
      </c>
      <c r="L76" s="24"/>
      <c r="M76" s="24"/>
      <c r="N76" s="32"/>
      <c r="O76" s="14"/>
      <c r="P76" s="26"/>
    </row>
    <row r="77" spans="1:16" x14ac:dyDescent="0.2">
      <c r="A77" s="20" t="s">
        <v>70</v>
      </c>
      <c r="B77" s="21">
        <f t="shared" si="3"/>
        <v>29641034.969999999</v>
      </c>
      <c r="C77" s="21">
        <f t="shared" si="3"/>
        <v>29204309.289999999</v>
      </c>
      <c r="D77" s="22">
        <f t="shared" si="4"/>
        <v>436725.6799999997</v>
      </c>
      <c r="E77" s="23">
        <f t="shared" si="5"/>
        <v>0.98526617979291164</v>
      </c>
      <c r="F77" s="24">
        <f>'[1]ФЛ РО'!J67</f>
        <v>18193491.379999999</v>
      </c>
      <c r="G77" s="24">
        <f>'[1]ФЛ РО'!K67</f>
        <v>18512820.609999999</v>
      </c>
      <c r="H77" s="24">
        <f>'[1]ФЛ СС'!J31</f>
        <v>10016784.109999999</v>
      </c>
      <c r="I77" s="24">
        <f>'[1]ФЛ СС'!K31</f>
        <v>9300337.8599999994</v>
      </c>
      <c r="J77" s="24">
        <f>'[1]ЮЛ РО'!J69</f>
        <v>1178984.33</v>
      </c>
      <c r="K77" s="24">
        <f>'[1]ЮЛ РО'!K69</f>
        <v>1113202.0900000001</v>
      </c>
      <c r="L77" s="24">
        <f>'[1]ЮЛ СС'!J30</f>
        <v>251775.15</v>
      </c>
      <c r="M77" s="24">
        <f>'[1]ЮЛ СС'!K30</f>
        <v>277948.73</v>
      </c>
      <c r="N77" s="32"/>
      <c r="O77" s="14"/>
      <c r="P77" s="26"/>
    </row>
    <row r="78" spans="1:16" x14ac:dyDescent="0.2">
      <c r="A78" s="20" t="s">
        <v>64</v>
      </c>
      <c r="B78" s="21">
        <f t="shared" si="3"/>
        <v>16296951.52</v>
      </c>
      <c r="C78" s="21">
        <f t="shared" si="3"/>
        <v>16364354.959999999</v>
      </c>
      <c r="D78" s="22">
        <f t="shared" si="4"/>
        <v>-67403.439999999478</v>
      </c>
      <c r="E78" s="23">
        <f t="shared" si="5"/>
        <v>1.0041359538878962</v>
      </c>
      <c r="F78" s="24">
        <f>'[1]ФЛ РО'!J52</f>
        <v>14545831.880000001</v>
      </c>
      <c r="G78" s="24">
        <f>'[1]ФЛ РО'!K52</f>
        <v>14208360.09</v>
      </c>
      <c r="H78" s="24">
        <f>'[1]ФЛ СС'!J19</f>
        <v>927998.85</v>
      </c>
      <c r="I78" s="24">
        <f>'[1]ФЛ СС'!K19</f>
        <v>1301445.1299999999</v>
      </c>
      <c r="J78" s="24">
        <f>'[1]ЮЛ РО'!J54</f>
        <v>1026571.27</v>
      </c>
      <c r="K78" s="24">
        <f>'[1]ЮЛ РО'!K54</f>
        <v>1014770.86</v>
      </c>
      <c r="L78" s="24">
        <f>'[1]ЮЛ СС'!J18</f>
        <v>-203450.48</v>
      </c>
      <c r="M78" s="24">
        <f>'[1]ЮЛ СС'!K18</f>
        <v>-160221.12</v>
      </c>
      <c r="N78" s="32"/>
      <c r="O78" s="14"/>
      <c r="P78" s="26"/>
    </row>
    <row r="79" spans="1:16" x14ac:dyDescent="0.2">
      <c r="A79" s="20" t="s">
        <v>65</v>
      </c>
      <c r="B79" s="21">
        <f t="shared" si="3"/>
        <v>10046269.779999999</v>
      </c>
      <c r="C79" s="21">
        <f t="shared" si="3"/>
        <v>9907535.3400000017</v>
      </c>
      <c r="D79" s="22">
        <f t="shared" si="4"/>
        <v>138734.43999999762</v>
      </c>
      <c r="E79" s="23">
        <f t="shared" si="5"/>
        <v>0.98619045247259951</v>
      </c>
      <c r="F79" s="24">
        <f>'[1]ФЛ РО'!J55</f>
        <v>3569273.73</v>
      </c>
      <c r="G79" s="24">
        <f>'[1]ФЛ РО'!K55</f>
        <v>3526260.48</v>
      </c>
      <c r="H79" s="24">
        <f>'[1]ФЛ СС'!J22</f>
        <v>6288448.2000000002</v>
      </c>
      <c r="I79" s="24">
        <f>'[1]ФЛ СС'!K22</f>
        <v>6150333.7300000004</v>
      </c>
      <c r="J79" s="24">
        <f>'[1]ЮЛ РО'!J57</f>
        <v>391998.33</v>
      </c>
      <c r="K79" s="24">
        <f>'[1]ЮЛ РО'!K57</f>
        <v>391162.25</v>
      </c>
      <c r="L79" s="24">
        <f>'[1]ЮЛ СС'!J18</f>
        <v>-203450.48</v>
      </c>
      <c r="M79" s="24">
        <f>'[1]ЮЛ СС'!K18</f>
        <v>-160221.12</v>
      </c>
      <c r="N79" s="32"/>
      <c r="O79" s="14"/>
      <c r="P79" s="26"/>
    </row>
    <row r="80" spans="1:16" x14ac:dyDescent="0.2">
      <c r="A80" s="20" t="s">
        <v>66</v>
      </c>
      <c r="B80" s="21">
        <f t="shared" si="3"/>
        <v>3333753.87</v>
      </c>
      <c r="C80" s="21">
        <f t="shared" si="3"/>
        <v>3427889.42</v>
      </c>
      <c r="D80" s="22">
        <f t="shared" si="4"/>
        <v>-94135.549999999814</v>
      </c>
      <c r="E80" s="23">
        <f t="shared" si="5"/>
        <v>1.0282371025789014</v>
      </c>
      <c r="F80" s="24">
        <f>'[1]ФЛ РО'!J58</f>
        <v>3600568.38</v>
      </c>
      <c r="G80" s="24">
        <f>'[1]ФЛ РО'!K58</f>
        <v>3642189.21</v>
      </c>
      <c r="H80" s="24">
        <f>'[1]ФЛ СС'!J25</f>
        <v>-546368.06999999995</v>
      </c>
      <c r="I80" s="24">
        <f>'[1]ФЛ СС'!K25</f>
        <v>-487826.77</v>
      </c>
      <c r="J80" s="24">
        <f>'[1]ЮЛ РО'!J60</f>
        <v>348292.02</v>
      </c>
      <c r="K80" s="24">
        <f>'[1]ЮЛ РО'!K60</f>
        <v>265581.90000000002</v>
      </c>
      <c r="L80" s="24">
        <f>'[1]ЮЛ СС'!J24</f>
        <v>-68738.460000000006</v>
      </c>
      <c r="M80" s="24">
        <f>'[1]ЮЛ СС'!K24</f>
        <v>7945.08</v>
      </c>
      <c r="N80" s="32"/>
      <c r="O80" s="14"/>
      <c r="P80" s="26"/>
    </row>
    <row r="81" spans="1:16" x14ac:dyDescent="0.2">
      <c r="A81" s="20" t="s">
        <v>67</v>
      </c>
      <c r="B81" s="21">
        <f t="shared" si="3"/>
        <v>5064952.3000000007</v>
      </c>
      <c r="C81" s="21">
        <f t="shared" si="3"/>
        <v>4946580.01</v>
      </c>
      <c r="D81" s="22">
        <f t="shared" si="4"/>
        <v>118372.29000000097</v>
      </c>
      <c r="E81" s="23">
        <f t="shared" si="5"/>
        <v>0.97662914021914859</v>
      </c>
      <c r="F81" s="24">
        <f>'[1]ФЛ РО'!J61</f>
        <v>4121152.14</v>
      </c>
      <c r="G81" s="24">
        <f>'[1]ФЛ РО'!K61</f>
        <v>4071435.88</v>
      </c>
      <c r="H81" s="24">
        <f>'[1]ФЛ СС'!J28</f>
        <v>485335</v>
      </c>
      <c r="I81" s="24">
        <f>'[1]ФЛ СС'!K28</f>
        <v>452667.71</v>
      </c>
      <c r="J81" s="24">
        <f>'[1]ЮЛ РО'!J63</f>
        <v>527203.62</v>
      </c>
      <c r="K81" s="24">
        <f>'[1]ЮЛ РО'!K63</f>
        <v>414531.34</v>
      </c>
      <c r="L81" s="24">
        <f>'[1]ЮЛ СС'!J24</f>
        <v>-68738.460000000006</v>
      </c>
      <c r="M81" s="24">
        <f>'[1]ЮЛ СС'!K24</f>
        <v>7945.08</v>
      </c>
      <c r="N81" s="32"/>
      <c r="O81" s="14"/>
      <c r="P81" s="26"/>
    </row>
    <row r="82" spans="1:16" x14ac:dyDescent="0.2">
      <c r="A82" s="20" t="s">
        <v>68</v>
      </c>
      <c r="B82" s="21">
        <f t="shared" si="3"/>
        <v>3577577.07</v>
      </c>
      <c r="C82" s="21">
        <f t="shared" si="3"/>
        <v>3110821.63</v>
      </c>
      <c r="D82" s="22">
        <f t="shared" si="4"/>
        <v>466755.43999999994</v>
      </c>
      <c r="E82" s="23">
        <f t="shared" si="5"/>
        <v>0.86953308597765588</v>
      </c>
      <c r="F82" s="24">
        <f>'[1]ФЛ РО'!J64</f>
        <v>2262867.69</v>
      </c>
      <c r="G82" s="24">
        <f>'[1]ФЛ РО'!K64</f>
        <v>2189045.5299999998</v>
      </c>
      <c r="H82" s="24"/>
      <c r="I82" s="24"/>
      <c r="J82" s="24">
        <f>'[1]ЮЛ РО'!J66</f>
        <v>1314709.3799999999</v>
      </c>
      <c r="K82" s="24">
        <f>'[1]ЮЛ РО'!K66</f>
        <v>921776.1</v>
      </c>
      <c r="L82" s="24"/>
      <c r="M82" s="24"/>
      <c r="N82" s="32"/>
      <c r="O82" s="14"/>
      <c r="P82" s="26"/>
    </row>
    <row r="83" spans="1:16" s="14" customFormat="1" x14ac:dyDescent="0.2">
      <c r="A83" s="15" t="s">
        <v>71</v>
      </c>
      <c r="B83" s="16">
        <f t="shared" si="3"/>
        <v>30466038.160000004</v>
      </c>
      <c r="C83" s="16">
        <f t="shared" si="3"/>
        <v>30880288.539999999</v>
      </c>
      <c r="D83" s="17">
        <f t="shared" si="4"/>
        <v>-414250.37999999523</v>
      </c>
      <c r="E83" s="18">
        <f t="shared" si="5"/>
        <v>1.0135971201054912</v>
      </c>
      <c r="F83" s="19">
        <f>'[1]ФЛ РО'!J169</f>
        <v>27665222.32</v>
      </c>
      <c r="G83" s="19">
        <f>'[1]ФЛ РО'!K169</f>
        <v>28013099.059999999</v>
      </c>
      <c r="H83" s="19">
        <f>'[1]ФЛ СС'!J85</f>
        <v>377062.92</v>
      </c>
      <c r="I83" s="19">
        <f>'[1]ФЛ СС'!K85</f>
        <v>390421.48</v>
      </c>
      <c r="J83" s="19">
        <f>'[1]ЮЛ РО'!J171</f>
        <v>2423752.92</v>
      </c>
      <c r="K83" s="19">
        <f>'[1]ЮЛ РО'!K171</f>
        <v>2476768</v>
      </c>
      <c r="L83" s="19"/>
      <c r="M83" s="19"/>
      <c r="N83" s="32"/>
      <c r="P83" s="26"/>
    </row>
    <row r="84" spans="1:16" s="14" customFormat="1" x14ac:dyDescent="0.2">
      <c r="A84" s="15" t="s">
        <v>105</v>
      </c>
      <c r="B84" s="16">
        <f t="shared" si="3"/>
        <v>12742074.32</v>
      </c>
      <c r="C84" s="16">
        <f t="shared" si="3"/>
        <v>12811434.119999999</v>
      </c>
      <c r="D84" s="17">
        <f t="shared" si="4"/>
        <v>-69359.799999998882</v>
      </c>
      <c r="E84" s="18">
        <f t="shared" si="5"/>
        <v>1.0054433680308339</v>
      </c>
      <c r="F84" s="19">
        <f>'[1]ФЛ РО'!J70</f>
        <v>4427245.7300000004</v>
      </c>
      <c r="G84" s="19">
        <f>'[1]ФЛ РО'!K70</f>
        <v>4447336.16</v>
      </c>
      <c r="H84" s="19">
        <f>'[1]ФЛ СС'!J34</f>
        <v>7449136.2800000003</v>
      </c>
      <c r="I84" s="19">
        <f>'[1]ФЛ СС'!K34</f>
        <v>7502700.7699999996</v>
      </c>
      <c r="J84" s="19">
        <f>'[1]ЮЛ РО'!J72</f>
        <v>310609.03000000003</v>
      </c>
      <c r="K84" s="19">
        <f>'[1]ЮЛ РО'!K72</f>
        <v>306313.90999999997</v>
      </c>
      <c r="L84" s="19">
        <f>'[1]ЮЛ СС'!J33</f>
        <v>555083.28</v>
      </c>
      <c r="M84" s="19">
        <f>'[1]ЮЛ СС'!K33</f>
        <v>555083.28</v>
      </c>
      <c r="N84" s="32"/>
      <c r="P84" s="26"/>
    </row>
    <row r="85" spans="1:16" x14ac:dyDescent="0.2">
      <c r="A85" s="20" t="s">
        <v>72</v>
      </c>
      <c r="B85" s="21">
        <f t="shared" si="3"/>
        <v>845776.41</v>
      </c>
      <c r="C85" s="21">
        <f t="shared" si="3"/>
        <v>765583.25</v>
      </c>
      <c r="D85" s="22">
        <f t="shared" si="4"/>
        <v>80193.160000000033</v>
      </c>
      <c r="E85" s="23">
        <f t="shared" si="5"/>
        <v>0.90518397173077925</v>
      </c>
      <c r="F85" s="24">
        <f>'[1]ФЛ РО'!J73</f>
        <v>792279.28</v>
      </c>
      <c r="G85" s="24">
        <f>'[1]ФЛ РО'!K73</f>
        <v>708960.18</v>
      </c>
      <c r="H85" s="24"/>
      <c r="I85" s="24"/>
      <c r="J85" s="24">
        <f>'[1]ЮЛ РО'!J75</f>
        <v>53497.13</v>
      </c>
      <c r="K85" s="24">
        <f>'[1]ЮЛ РО'!K75</f>
        <v>56623.07</v>
      </c>
      <c r="L85" s="24"/>
      <c r="M85" s="24"/>
      <c r="N85" s="32"/>
      <c r="O85" s="14"/>
      <c r="P85" s="26"/>
    </row>
    <row r="86" spans="1:16" x14ac:dyDescent="0.2">
      <c r="A86" s="20" t="s">
        <v>73</v>
      </c>
      <c r="B86" s="21">
        <f t="shared" si="3"/>
        <v>2297643.3500000006</v>
      </c>
      <c r="C86" s="21">
        <f t="shared" si="3"/>
        <v>2186788.7400000002</v>
      </c>
      <c r="D86" s="22">
        <f t="shared" si="4"/>
        <v>110854.61000000034</v>
      </c>
      <c r="E86" s="23">
        <f t="shared" si="5"/>
        <v>0.95175290803944823</v>
      </c>
      <c r="F86" s="24">
        <f>'[1]ФЛ РО'!J76</f>
        <v>1883583.31</v>
      </c>
      <c r="G86" s="24">
        <f>'[1]ФЛ РО'!K76</f>
        <v>1828174.61</v>
      </c>
      <c r="H86" s="24">
        <f>'[1]ФЛ СС'!J37</f>
        <v>327092.45</v>
      </c>
      <c r="I86" s="24">
        <f>'[1]ФЛ СС'!K37</f>
        <v>270477.36</v>
      </c>
      <c r="J86" s="24">
        <f>'[1]ЮЛ РО'!J78</f>
        <v>63982.239999999998</v>
      </c>
      <c r="K86" s="24">
        <f>'[1]ЮЛ РО'!K78</f>
        <v>63554.58</v>
      </c>
      <c r="L86" s="24">
        <f>'[1]ЮЛ СС'!J36</f>
        <v>22985.35</v>
      </c>
      <c r="M86" s="24">
        <f>'[1]ЮЛ СС'!K36</f>
        <v>24582.19</v>
      </c>
      <c r="N86" s="32"/>
      <c r="O86" s="14"/>
      <c r="P86" s="26"/>
    </row>
    <row r="87" spans="1:16" x14ac:dyDescent="0.2">
      <c r="A87" s="20" t="s">
        <v>74</v>
      </c>
      <c r="B87" s="21">
        <f t="shared" si="3"/>
        <v>2571197.2799999998</v>
      </c>
      <c r="C87" s="21">
        <f t="shared" si="3"/>
        <v>2708556.86</v>
      </c>
      <c r="D87" s="22">
        <f t="shared" si="4"/>
        <v>-137359.58000000007</v>
      </c>
      <c r="E87" s="23">
        <f t="shared" si="5"/>
        <v>1.053422419613014</v>
      </c>
      <c r="F87" s="24">
        <f>'[1]ФЛ РО'!J79</f>
        <v>2158516.23</v>
      </c>
      <c r="G87" s="24">
        <f>'[1]ФЛ РО'!K79</f>
        <v>2306708.25</v>
      </c>
      <c r="H87" s="24">
        <f>'[1]ФЛ СС'!J40</f>
        <v>287024.03999999998</v>
      </c>
      <c r="I87" s="24">
        <f>'[1]ФЛ СС'!K40</f>
        <v>276191.59999999998</v>
      </c>
      <c r="J87" s="24">
        <f>'[1]ЮЛ РО'!J81</f>
        <v>125657.01</v>
      </c>
      <c r="K87" s="24">
        <f>'[1]ЮЛ РО'!K81</f>
        <v>125657.01</v>
      </c>
      <c r="L87" s="24"/>
      <c r="M87" s="24"/>
      <c r="N87" s="32"/>
      <c r="O87" s="14"/>
      <c r="P87" s="26"/>
    </row>
    <row r="88" spans="1:16" x14ac:dyDescent="0.2">
      <c r="A88" s="20" t="s">
        <v>75</v>
      </c>
      <c r="B88" s="21">
        <f t="shared" si="3"/>
        <v>277582.68</v>
      </c>
      <c r="C88" s="21">
        <f t="shared" si="3"/>
        <v>264116.94</v>
      </c>
      <c r="D88" s="22">
        <f t="shared" si="4"/>
        <v>13465.739999999991</v>
      </c>
      <c r="E88" s="23">
        <f t="shared" si="5"/>
        <v>0.95148926438782133</v>
      </c>
      <c r="F88" s="24">
        <f>'[1]ФЛ РО'!J82</f>
        <v>243912.95999999999</v>
      </c>
      <c r="G88" s="24">
        <f>'[1]ФЛ РО'!K82</f>
        <v>230447.22</v>
      </c>
      <c r="H88" s="24"/>
      <c r="I88" s="24"/>
      <c r="J88" s="24">
        <f>'[1]ЮЛ РО'!J84</f>
        <v>33669.72</v>
      </c>
      <c r="K88" s="24">
        <f>'[1]ЮЛ РО'!K84</f>
        <v>33669.72</v>
      </c>
      <c r="L88" s="24"/>
      <c r="M88" s="24"/>
      <c r="N88" s="32"/>
      <c r="O88" s="14"/>
      <c r="P88" s="26"/>
    </row>
    <row r="89" spans="1:16" s="14" customFormat="1" x14ac:dyDescent="0.2">
      <c r="A89" s="15" t="s">
        <v>76</v>
      </c>
      <c r="B89" s="16">
        <f t="shared" si="3"/>
        <v>8426265.1900000013</v>
      </c>
      <c r="C89" s="16">
        <f t="shared" si="3"/>
        <v>7982616.8700000001</v>
      </c>
      <c r="D89" s="17">
        <f t="shared" si="4"/>
        <v>443648.32000000123</v>
      </c>
      <c r="E89" s="18">
        <f t="shared" si="5"/>
        <v>0.94734935229352768</v>
      </c>
      <c r="F89" s="19">
        <f>'[1]ФЛ РО'!J85</f>
        <v>7254689.2300000004</v>
      </c>
      <c r="G89" s="19">
        <f>'[1]ФЛ РО'!K85</f>
        <v>7339498.1600000001</v>
      </c>
      <c r="H89" s="19">
        <f>'[1]ФЛ СС'!J43</f>
        <v>526094.23</v>
      </c>
      <c r="I89" s="19">
        <f>'[1]ФЛ СС'!K43</f>
        <v>268590.5</v>
      </c>
      <c r="J89" s="19">
        <f>'[1]ЮЛ РО'!J87</f>
        <v>497886.61</v>
      </c>
      <c r="K89" s="19">
        <f>'[1]ЮЛ РО'!K87</f>
        <v>223279.09</v>
      </c>
      <c r="L89" s="19">
        <f>'[1]ЮЛ СС'!J39</f>
        <v>147595.12</v>
      </c>
      <c r="M89" s="19">
        <f>'[1]ЮЛ СС'!K39</f>
        <v>151249.12</v>
      </c>
      <c r="N89" s="32"/>
      <c r="P89" s="26"/>
    </row>
    <row r="90" spans="1:16" x14ac:dyDescent="0.2">
      <c r="A90" s="20" t="s">
        <v>110</v>
      </c>
      <c r="B90" s="21">
        <f t="shared" si="3"/>
        <v>9805243.790000001</v>
      </c>
      <c r="C90" s="21">
        <f t="shared" si="3"/>
        <v>10329428.649999999</v>
      </c>
      <c r="D90" s="22">
        <f t="shared" si="4"/>
        <v>-524184.85999999754</v>
      </c>
      <c r="E90" s="23">
        <f t="shared" si="5"/>
        <v>1.0534596458004026</v>
      </c>
      <c r="F90" s="24">
        <f>'[1]ФЛ РО'!J88</f>
        <v>8179750.2800000003</v>
      </c>
      <c r="G90" s="24">
        <f>'[1]ФЛ РО'!K88</f>
        <v>8430529.1199999992</v>
      </c>
      <c r="H90" s="24">
        <f>'[1]ФЛ СС'!J46</f>
        <v>580889.16</v>
      </c>
      <c r="I90" s="24">
        <f>'[1]ФЛ СС'!K46</f>
        <v>536598.66</v>
      </c>
      <c r="J90" s="24">
        <f>'[1]ЮЛ РО'!J90</f>
        <v>1036323.63</v>
      </c>
      <c r="K90" s="24">
        <f>'[1]ЮЛ РО'!K90</f>
        <v>1354710.21</v>
      </c>
      <c r="L90" s="24">
        <f>'[1]ЮЛ СС'!J42</f>
        <v>8280.7199999999993</v>
      </c>
      <c r="M90" s="24">
        <f>'[1]ЮЛ СС'!K42</f>
        <v>7590.66</v>
      </c>
      <c r="N90" s="32"/>
      <c r="O90" s="14"/>
      <c r="P90" s="26"/>
    </row>
    <row r="91" spans="1:16" x14ac:dyDescent="0.2">
      <c r="A91" s="20" t="s">
        <v>77</v>
      </c>
      <c r="B91" s="21">
        <f t="shared" si="3"/>
        <v>-3161455.85</v>
      </c>
      <c r="C91" s="21">
        <f t="shared" si="3"/>
        <v>-3058270.8200000003</v>
      </c>
      <c r="D91" s="22">
        <f t="shared" si="4"/>
        <v>-103185.0299999998</v>
      </c>
      <c r="E91" s="23">
        <f t="shared" si="5"/>
        <v>0.96736154642172223</v>
      </c>
      <c r="F91" s="24">
        <f>'[1]ФЛ РО'!J91</f>
        <v>-4359435.7</v>
      </c>
      <c r="G91" s="24">
        <f>'[1]ФЛ РО'!K91</f>
        <v>-4236611.9000000004</v>
      </c>
      <c r="H91" s="24">
        <f>'[1]ФЛ СС'!J49</f>
        <v>817615.08</v>
      </c>
      <c r="I91" s="24">
        <f>'[1]ФЛ СС'!K49</f>
        <v>794683.65</v>
      </c>
      <c r="J91" s="24">
        <f>'[1]ЮЛ РО'!J93</f>
        <v>353856.29</v>
      </c>
      <c r="K91" s="24">
        <f>'[1]ЮЛ РО'!K93</f>
        <v>357148.95</v>
      </c>
      <c r="L91" s="24">
        <f>'[1]ЮЛ СС'!J45</f>
        <v>26508.48</v>
      </c>
      <c r="M91" s="24">
        <f>'[1]ЮЛ СС'!K45</f>
        <v>26508.48</v>
      </c>
      <c r="N91" s="32"/>
      <c r="O91" s="14"/>
      <c r="P91" s="26"/>
    </row>
    <row r="92" spans="1:16" x14ac:dyDescent="0.2">
      <c r="A92" s="20" t="s">
        <v>78</v>
      </c>
      <c r="B92" s="21">
        <f t="shared" si="3"/>
        <v>1142585.5499999998</v>
      </c>
      <c r="C92" s="21">
        <f t="shared" si="3"/>
        <v>1001865.09</v>
      </c>
      <c r="D92" s="22">
        <f t="shared" si="4"/>
        <v>140720.45999999985</v>
      </c>
      <c r="E92" s="23">
        <f t="shared" si="5"/>
        <v>0.87684032937402379</v>
      </c>
      <c r="F92" s="24">
        <f>'[1]ФЛ РО'!J94</f>
        <v>1105833.3899999999</v>
      </c>
      <c r="G92" s="24">
        <f>'[1]ФЛ РО'!K94</f>
        <v>1001865.09</v>
      </c>
      <c r="H92" s="24"/>
      <c r="I92" s="24"/>
      <c r="J92" s="24">
        <f>'[1]ЮЛ РО'!J96</f>
        <v>36752.160000000003</v>
      </c>
      <c r="K92" s="24">
        <v>0</v>
      </c>
      <c r="L92" s="24"/>
      <c r="M92" s="24"/>
      <c r="N92" s="32"/>
      <c r="O92" s="14"/>
      <c r="P92" s="26"/>
    </row>
    <row r="93" spans="1:16" x14ac:dyDescent="0.2">
      <c r="A93" s="20" t="s">
        <v>79</v>
      </c>
      <c r="B93" s="21">
        <f t="shared" si="3"/>
        <v>174118.32</v>
      </c>
      <c r="C93" s="21">
        <f t="shared" si="3"/>
        <v>189913.36</v>
      </c>
      <c r="D93" s="22">
        <f t="shared" si="4"/>
        <v>-15795.039999999979</v>
      </c>
      <c r="E93" s="23">
        <f t="shared" si="5"/>
        <v>1.0907144061578355</v>
      </c>
      <c r="F93" s="24">
        <f>'[1]ФЛ РО'!J97</f>
        <v>162924.84</v>
      </c>
      <c r="G93" s="24">
        <f>'[1]ФЛ РО'!K97</f>
        <v>189913.36</v>
      </c>
      <c r="H93" s="24"/>
      <c r="I93" s="24"/>
      <c r="J93" s="24">
        <f>'[1]ЮЛ РО'!J99</f>
        <v>11193.48</v>
      </c>
      <c r="K93" s="24">
        <v>0</v>
      </c>
      <c r="L93" s="24"/>
      <c r="M93" s="24"/>
      <c r="N93" s="32"/>
      <c r="O93" s="14"/>
      <c r="P93" s="26"/>
    </row>
    <row r="94" spans="1:16" x14ac:dyDescent="0.2">
      <c r="A94" s="20" t="s">
        <v>80</v>
      </c>
      <c r="B94" s="21">
        <f t="shared" si="3"/>
        <v>1915016.5899999999</v>
      </c>
      <c r="C94" s="21">
        <f t="shared" si="3"/>
        <v>1958669.67</v>
      </c>
      <c r="D94" s="22">
        <f t="shared" si="4"/>
        <v>-43653.080000000075</v>
      </c>
      <c r="E94" s="23">
        <f t="shared" si="5"/>
        <v>1.0227951445579906</v>
      </c>
      <c r="F94" s="24">
        <f>'[1]ФЛ РО'!J100</f>
        <v>1656937.89</v>
      </c>
      <c r="G94" s="24">
        <f>'[1]ФЛ РО'!K100</f>
        <v>1700590.97</v>
      </c>
      <c r="H94" s="24"/>
      <c r="I94" s="24"/>
      <c r="J94" s="24">
        <f>'[1]ЮЛ РО'!J102</f>
        <v>258078.7</v>
      </c>
      <c r="K94" s="24">
        <f>'[1]ЮЛ РО'!K102</f>
        <v>258078.7</v>
      </c>
      <c r="L94" s="24"/>
      <c r="M94" s="24"/>
      <c r="N94" s="32"/>
      <c r="O94" s="14"/>
      <c r="P94" s="26"/>
    </row>
    <row r="95" spans="1:16" x14ac:dyDescent="0.2">
      <c r="A95" s="20" t="s">
        <v>81</v>
      </c>
      <c r="B95" s="21">
        <f t="shared" si="3"/>
        <v>-6921670.5500000007</v>
      </c>
      <c r="C95" s="21" t="e">
        <f t="shared" si="3"/>
        <v>#VALUE!</v>
      </c>
      <c r="D95" s="22" t="e">
        <f t="shared" si="4"/>
        <v>#VALUE!</v>
      </c>
      <c r="E95" s="23" t="e">
        <f t="shared" si="5"/>
        <v>#VALUE!</v>
      </c>
      <c r="F95" s="24">
        <f>'[1]ФЛ РО'!J103</f>
        <v>1201603.8400000001</v>
      </c>
      <c r="G95" s="24">
        <f>'[1]ФЛ РО'!K103</f>
        <v>1189327.98</v>
      </c>
      <c r="H95" s="24"/>
      <c r="I95" s="24"/>
      <c r="J95" s="24">
        <f>'[1]ЮЛ РО'!J105</f>
        <v>131099.51</v>
      </c>
      <c r="K95" s="24">
        <f>'[1]ЮЛ РО'!K105</f>
        <v>131099.51</v>
      </c>
      <c r="L95" s="24">
        <f>'[1]ЮЛ СС'!J48</f>
        <v>-8254373.9000000004</v>
      </c>
      <c r="M95" s="24" t="str">
        <f>'[1]ЮЛ СС'!K48</f>
        <v/>
      </c>
      <c r="N95" s="32"/>
      <c r="O95" s="14"/>
      <c r="P95" s="26"/>
    </row>
    <row r="96" spans="1:16" x14ac:dyDescent="0.2">
      <c r="A96" s="20" t="s">
        <v>82</v>
      </c>
      <c r="B96" s="21">
        <f t="shared" si="3"/>
        <v>3496390.0399999996</v>
      </c>
      <c r="C96" s="21">
        <f t="shared" si="3"/>
        <v>3427220.82</v>
      </c>
      <c r="D96" s="22">
        <f t="shared" si="4"/>
        <v>69169.219999999739</v>
      </c>
      <c r="E96" s="23">
        <f t="shared" si="5"/>
        <v>0.98021696114887691</v>
      </c>
      <c r="F96" s="24">
        <f>'[1]ФЛ РО'!J106</f>
        <v>3365353.28</v>
      </c>
      <c r="G96" s="24">
        <f>'[1]ФЛ РО'!K106</f>
        <v>3277576.92</v>
      </c>
      <c r="H96" s="24"/>
      <c r="I96" s="24"/>
      <c r="J96" s="24">
        <f>'[1]ЮЛ РО'!J108</f>
        <v>131036.76</v>
      </c>
      <c r="K96" s="24">
        <f>'[1]ЮЛ РО'!K108</f>
        <v>149643.9</v>
      </c>
      <c r="L96" s="24"/>
      <c r="M96" s="24"/>
      <c r="N96" s="32"/>
      <c r="O96" s="14"/>
      <c r="P96" s="26"/>
    </row>
    <row r="97" spans="1:16" x14ac:dyDescent="0.2">
      <c r="A97" s="20" t="s">
        <v>83</v>
      </c>
      <c r="B97" s="21">
        <f t="shared" si="3"/>
        <v>1392494.9</v>
      </c>
      <c r="C97" s="21">
        <f t="shared" si="3"/>
        <v>1408591.06</v>
      </c>
      <c r="D97" s="22">
        <f t="shared" si="4"/>
        <v>-16096.160000000149</v>
      </c>
      <c r="E97" s="23">
        <f t="shared" si="5"/>
        <v>1.0115592236639432</v>
      </c>
      <c r="F97" s="24">
        <f>'[1]ФЛ РО'!J109</f>
        <v>1291509.02</v>
      </c>
      <c r="G97" s="24">
        <f>'[1]ФЛ РО'!K109</f>
        <v>1307605.18</v>
      </c>
      <c r="H97" s="24"/>
      <c r="I97" s="24"/>
      <c r="J97" s="24">
        <f>'[1]ЮЛ РО'!J111</f>
        <v>100985.88</v>
      </c>
      <c r="K97" s="24">
        <f>'[1]ЮЛ РО'!K111</f>
        <v>100985.88</v>
      </c>
      <c r="L97" s="24"/>
      <c r="M97" s="24"/>
      <c r="N97" s="32"/>
      <c r="O97" s="14"/>
      <c r="P97" s="26"/>
    </row>
    <row r="98" spans="1:16" x14ac:dyDescent="0.2">
      <c r="A98" s="20" t="s">
        <v>84</v>
      </c>
      <c r="B98" s="21">
        <f t="shared" si="3"/>
        <v>870520.26</v>
      </c>
      <c r="C98" s="21">
        <f t="shared" si="3"/>
        <v>895453.64999999991</v>
      </c>
      <c r="D98" s="22">
        <f t="shared" si="4"/>
        <v>-24933.389999999898</v>
      </c>
      <c r="E98" s="23">
        <f t="shared" si="5"/>
        <v>1.0286419410847485</v>
      </c>
      <c r="F98" s="24">
        <f>'[1]ФЛ РО'!J112</f>
        <v>694582.86</v>
      </c>
      <c r="G98" s="24">
        <f>'[1]ФЛ РО'!K112</f>
        <v>719887.85</v>
      </c>
      <c r="H98" s="24">
        <f>'[1]ФЛ СС'!J52</f>
        <v>103285.8</v>
      </c>
      <c r="I98" s="24">
        <f>'[1]ФЛ СС'!K52</f>
        <v>102914.2</v>
      </c>
      <c r="J98" s="24">
        <f>'[1]ЮЛ РО'!J114</f>
        <v>72651.600000000006</v>
      </c>
      <c r="K98" s="24">
        <f>'[1]ЮЛ РО'!K114</f>
        <v>72651.600000000006</v>
      </c>
      <c r="L98" s="24"/>
      <c r="M98" s="24"/>
      <c r="N98" s="32"/>
      <c r="O98" s="14"/>
      <c r="P98" s="26"/>
    </row>
    <row r="99" spans="1:16" x14ac:dyDescent="0.2">
      <c r="A99" s="20" t="s">
        <v>85</v>
      </c>
      <c r="B99" s="21">
        <f t="shared" si="3"/>
        <v>1393706.1600000001</v>
      </c>
      <c r="C99" s="21">
        <f t="shared" si="3"/>
        <v>1515627</v>
      </c>
      <c r="D99" s="22">
        <f t="shared" si="4"/>
        <v>-121920.83999999985</v>
      </c>
      <c r="E99" s="23">
        <f t="shared" si="5"/>
        <v>1.0874795875193661</v>
      </c>
      <c r="F99" s="24">
        <f>'[1]ФЛ РО'!J115</f>
        <v>1279952.28</v>
      </c>
      <c r="G99" s="24">
        <f>'[1]ФЛ РО'!K115</f>
        <v>1401873.12</v>
      </c>
      <c r="H99" s="24"/>
      <c r="I99" s="24"/>
      <c r="J99" s="24">
        <f>'[1]ЮЛ РО'!J117</f>
        <v>113753.88</v>
      </c>
      <c r="K99" s="24">
        <f>'[1]ЮЛ РО'!K117</f>
        <v>113753.88</v>
      </c>
      <c r="L99" s="24"/>
      <c r="M99" s="24"/>
      <c r="N99" s="32"/>
      <c r="O99" s="14"/>
      <c r="P99" s="26"/>
    </row>
    <row r="100" spans="1:16" x14ac:dyDescent="0.2">
      <c r="A100" s="20" t="s">
        <v>86</v>
      </c>
      <c r="B100" s="21">
        <f t="shared" si="3"/>
        <v>1116910.45</v>
      </c>
      <c r="C100" s="21">
        <f t="shared" si="3"/>
        <v>1053128.21</v>
      </c>
      <c r="D100" s="22">
        <f t="shared" si="4"/>
        <v>63782.239999999991</v>
      </c>
      <c r="E100" s="23">
        <f t="shared" si="5"/>
        <v>0.94289404311688552</v>
      </c>
      <c r="F100" s="24">
        <f>'[1]ФЛ РО'!J118</f>
        <v>1038076.21</v>
      </c>
      <c r="G100" s="24">
        <f>'[1]ФЛ РО'!K118</f>
        <v>980999.56</v>
      </c>
      <c r="H100" s="24"/>
      <c r="I100" s="24"/>
      <c r="J100" s="24">
        <f>'[1]ЮЛ РО'!J120</f>
        <v>78834.240000000005</v>
      </c>
      <c r="K100" s="24">
        <f>'[1]ЮЛ РО'!K120</f>
        <v>72128.649999999994</v>
      </c>
      <c r="L100" s="24"/>
      <c r="M100" s="24"/>
      <c r="N100" s="32"/>
      <c r="O100" s="14"/>
      <c r="P100" s="26"/>
    </row>
    <row r="101" spans="1:16" s="14" customFormat="1" x14ac:dyDescent="0.2">
      <c r="A101" s="15" t="s">
        <v>87</v>
      </c>
      <c r="B101" s="16">
        <f t="shared" si="3"/>
        <v>18793309.759999998</v>
      </c>
      <c r="C101" s="16">
        <f t="shared" si="3"/>
        <v>18423628.91</v>
      </c>
      <c r="D101" s="17">
        <f t="shared" si="4"/>
        <v>369680.84999999776</v>
      </c>
      <c r="E101" s="18">
        <f t="shared" si="5"/>
        <v>0.98032912484703294</v>
      </c>
      <c r="F101" s="19">
        <f>'[1]ФЛ РО'!J121</f>
        <v>14495833.359999999</v>
      </c>
      <c r="G101" s="19">
        <f>'[1]ФЛ РО'!K121</f>
        <v>14181562.189999999</v>
      </c>
      <c r="H101" s="19">
        <f>'[1]ФЛ СС'!J55</f>
        <v>2726841.3</v>
      </c>
      <c r="I101" s="19">
        <f>'[1]ФЛ СС'!K55</f>
        <v>2680386.06</v>
      </c>
      <c r="J101" s="19">
        <f>'[1]ЮЛ РО'!J123</f>
        <v>1470242.56</v>
      </c>
      <c r="K101" s="19">
        <f>'[1]ЮЛ РО'!K123</f>
        <v>1462877.22</v>
      </c>
      <c r="L101" s="19">
        <f>'[1]ЮЛ СС'!J51</f>
        <v>100392.54</v>
      </c>
      <c r="M101" s="19">
        <f>'[1]ЮЛ СС'!K51</f>
        <v>98803.44</v>
      </c>
      <c r="N101" s="32"/>
      <c r="P101" s="26"/>
    </row>
    <row r="102" spans="1:16" x14ac:dyDescent="0.2">
      <c r="A102" s="20" t="s">
        <v>2</v>
      </c>
      <c r="B102" s="21">
        <f t="shared" si="3"/>
        <v>5939287.8200000003</v>
      </c>
      <c r="C102" s="21">
        <f t="shared" si="3"/>
        <v>5650666.3899999997</v>
      </c>
      <c r="D102" s="22">
        <f t="shared" si="4"/>
        <v>288621.43000000063</v>
      </c>
      <c r="E102" s="23">
        <f t="shared" si="5"/>
        <v>0.95140470730714632</v>
      </c>
      <c r="F102" s="24">
        <f>'[1]ФЛ РО'!J124</f>
        <v>5642451.5899999999</v>
      </c>
      <c r="G102" s="24">
        <f>'[1]ФЛ РО'!K124</f>
        <v>5315391.8</v>
      </c>
      <c r="H102" s="24"/>
      <c r="I102" s="24"/>
      <c r="J102" s="24">
        <f>'[1]ЮЛ РО'!J126</f>
        <v>296836.23</v>
      </c>
      <c r="K102" s="24">
        <f>'[1]ЮЛ РО'!K126</f>
        <v>335274.59000000003</v>
      </c>
      <c r="L102" s="24"/>
      <c r="M102" s="24"/>
      <c r="N102" s="32"/>
      <c r="O102" s="14"/>
      <c r="P102" s="26"/>
    </row>
    <row r="103" spans="1:16" x14ac:dyDescent="0.2">
      <c r="A103" s="20" t="s">
        <v>88</v>
      </c>
      <c r="B103" s="21">
        <f t="shared" si="3"/>
        <v>1109132.8800000001</v>
      </c>
      <c r="C103" s="21">
        <f t="shared" si="3"/>
        <v>1106921.56</v>
      </c>
      <c r="D103" s="22">
        <f t="shared" si="4"/>
        <v>2211.3200000000652</v>
      </c>
      <c r="E103" s="23">
        <f t="shared" si="5"/>
        <v>0.99800626233350864</v>
      </c>
      <c r="F103" s="24">
        <f>'[1]ФЛ РО'!J127</f>
        <v>412804.68</v>
      </c>
      <c r="G103" s="24">
        <f>'[1]ФЛ РО'!K127</f>
        <v>398028.25</v>
      </c>
      <c r="H103" s="24">
        <f>'[1]ФЛ СС'!J58</f>
        <v>630283.31999999995</v>
      </c>
      <c r="I103" s="24">
        <f>'[1]ФЛ СС'!K58</f>
        <v>642848.43000000005</v>
      </c>
      <c r="J103" s="24">
        <f>'[1]ЮЛ РО'!J129</f>
        <v>41805.360000000001</v>
      </c>
      <c r="K103" s="24">
        <f>'[1]ЮЛ РО'!K129</f>
        <v>41805.360000000001</v>
      </c>
      <c r="L103" s="24">
        <f>'[1]ЮЛ СС'!J54</f>
        <v>24239.52</v>
      </c>
      <c r="M103" s="24">
        <f>'[1]ЮЛ СС'!K54</f>
        <v>24239.52</v>
      </c>
      <c r="N103" s="32"/>
      <c r="O103" s="14"/>
      <c r="P103" s="26"/>
    </row>
    <row r="104" spans="1:16" x14ac:dyDescent="0.2">
      <c r="A104" s="20" t="s">
        <v>89</v>
      </c>
      <c r="B104" s="21">
        <f>F104+H104+J104+L104</f>
        <v>3336349.26</v>
      </c>
      <c r="C104" s="21">
        <f>G104+I104+K104+M104</f>
        <v>3295999.82</v>
      </c>
      <c r="D104" s="22">
        <f t="shared" si="4"/>
        <v>40349.439999999944</v>
      </c>
      <c r="E104" s="23">
        <f t="shared" si="5"/>
        <v>0.98790611028534825</v>
      </c>
      <c r="F104" s="24">
        <f>'[1]ФЛ РО'!J130</f>
        <v>3054810.78</v>
      </c>
      <c r="G104" s="24">
        <f>'[1]ФЛ РО'!K130</f>
        <v>3000067.11</v>
      </c>
      <c r="H104" s="24">
        <f>'[1]ФЛ СС'!J61</f>
        <v>104256.72</v>
      </c>
      <c r="I104" s="24">
        <f>'[1]ФЛ СС'!K61</f>
        <v>103808.96000000001</v>
      </c>
      <c r="J104" s="24">
        <f>'[1]ЮЛ РО'!J132</f>
        <v>177281.76</v>
      </c>
      <c r="K104" s="24">
        <f>'[1]ЮЛ РО'!K132</f>
        <v>192123.75</v>
      </c>
      <c r="L104" s="24"/>
      <c r="M104" s="24"/>
      <c r="N104" s="32"/>
      <c r="O104" s="14"/>
      <c r="P104" s="26"/>
    </row>
    <row r="105" spans="1:16" x14ac:dyDescent="0.2">
      <c r="A105" s="20" t="s">
        <v>90</v>
      </c>
      <c r="B105" s="21">
        <f t="shared" si="3"/>
        <v>678159.72</v>
      </c>
      <c r="C105" s="21">
        <f t="shared" si="3"/>
        <v>683587.88000000012</v>
      </c>
      <c r="D105" s="22">
        <f t="shared" si="4"/>
        <v>-5428.160000000149</v>
      </c>
      <c r="E105" s="23">
        <f t="shared" si="5"/>
        <v>1.0080042500902298</v>
      </c>
      <c r="F105" s="24">
        <f>'[1]ФЛ РО'!J133</f>
        <v>586067.4</v>
      </c>
      <c r="G105" s="24">
        <f>'[1]ФЛ РО'!K133</f>
        <v>591495.56000000006</v>
      </c>
      <c r="H105" s="24"/>
      <c r="I105" s="24"/>
      <c r="J105" s="24">
        <f>'[1]ЮЛ РО'!J135</f>
        <v>92092.32</v>
      </c>
      <c r="K105" s="24">
        <f>'[1]ЮЛ РО'!K135</f>
        <v>92092.32</v>
      </c>
      <c r="L105" s="24"/>
      <c r="M105" s="24"/>
      <c r="N105" s="32"/>
      <c r="O105" s="14"/>
      <c r="P105" s="26"/>
    </row>
    <row r="106" spans="1:16" x14ac:dyDescent="0.2">
      <c r="A106" s="20" t="s">
        <v>91</v>
      </c>
      <c r="B106" s="21">
        <f t="shared" si="3"/>
        <v>1779525.24</v>
      </c>
      <c r="C106" s="21">
        <f t="shared" si="3"/>
        <v>1725398.48</v>
      </c>
      <c r="D106" s="22">
        <f t="shared" si="4"/>
        <v>54126.760000000009</v>
      </c>
      <c r="E106" s="23">
        <f t="shared" si="5"/>
        <v>0.96958359522902859</v>
      </c>
      <c r="F106" s="24">
        <f>'[1]ФЛ РО'!J136</f>
        <v>1703838.81</v>
      </c>
      <c r="G106" s="24">
        <f>'[1]ФЛ РО'!K136</f>
        <v>1601435.32</v>
      </c>
      <c r="H106" s="24"/>
      <c r="I106" s="24"/>
      <c r="J106" s="24">
        <f>'[1]ЮЛ РО'!J138</f>
        <v>75686.429999999993</v>
      </c>
      <c r="K106" s="24">
        <f>'[1]ЮЛ РО'!K138</f>
        <v>123963.16</v>
      </c>
      <c r="L106" s="24"/>
      <c r="M106" s="24"/>
      <c r="N106" s="32"/>
      <c r="O106" s="14"/>
      <c r="P106" s="26"/>
    </row>
    <row r="107" spans="1:16" x14ac:dyDescent="0.2">
      <c r="A107" s="20" t="s">
        <v>92</v>
      </c>
      <c r="B107" s="21">
        <f t="shared" si="3"/>
        <v>3688801.85</v>
      </c>
      <c r="C107" s="21">
        <f t="shared" si="3"/>
        <v>3716853.7</v>
      </c>
      <c r="D107" s="22">
        <f t="shared" si="4"/>
        <v>-28051.850000000093</v>
      </c>
      <c r="E107" s="23">
        <f t="shared" si="5"/>
        <v>1.0076045965982152</v>
      </c>
      <c r="F107" s="24">
        <f>'[1]ФЛ РО'!J139</f>
        <v>3485325.77</v>
      </c>
      <c r="G107" s="24">
        <f>'[1]ФЛ РО'!K139</f>
        <v>3513325.96</v>
      </c>
      <c r="H107" s="24"/>
      <c r="I107" s="24"/>
      <c r="J107" s="24">
        <f>'[1]ЮЛ РО'!J141</f>
        <v>203476.08</v>
      </c>
      <c r="K107" s="24">
        <f>'[1]ЮЛ РО'!K141</f>
        <v>203527.74</v>
      </c>
      <c r="L107" s="24"/>
      <c r="M107" s="24"/>
      <c r="N107" s="32"/>
      <c r="O107" s="14"/>
      <c r="P107" s="26"/>
    </row>
    <row r="108" spans="1:16" s="14" customFormat="1" x14ac:dyDescent="0.2">
      <c r="A108" s="15" t="s">
        <v>93</v>
      </c>
      <c r="B108" s="16">
        <f t="shared" si="3"/>
        <v>14295296.949999999</v>
      </c>
      <c r="C108" s="16">
        <f t="shared" si="3"/>
        <v>14204889.550000001</v>
      </c>
      <c r="D108" s="17">
        <f t="shared" si="4"/>
        <v>90407.39999999851</v>
      </c>
      <c r="E108" s="18">
        <f t="shared" si="5"/>
        <v>0.99367572423880302</v>
      </c>
      <c r="F108" s="19">
        <f>'[1]ФЛ РО'!J142</f>
        <v>11959271.15</v>
      </c>
      <c r="G108" s="19">
        <f>'[1]ФЛ РО'!K142</f>
        <v>11864156.710000001</v>
      </c>
      <c r="H108" s="19">
        <f>'[1]ФЛ СС'!J64</f>
        <v>1854228.49</v>
      </c>
      <c r="I108" s="19">
        <f>'[1]ФЛ СС'!K64</f>
        <v>1858699.52</v>
      </c>
      <c r="J108" s="19">
        <f>'[1]ЮЛ РО'!J144</f>
        <v>452703.19</v>
      </c>
      <c r="K108" s="19">
        <f>'[1]ЮЛ РО'!K144</f>
        <v>452537.71</v>
      </c>
      <c r="L108" s="19">
        <f>'[1]ЮЛ СС'!J57</f>
        <v>29094.12</v>
      </c>
      <c r="M108" s="19">
        <f>'[1]ЮЛ СС'!K57</f>
        <v>29495.61</v>
      </c>
      <c r="N108" s="32"/>
      <c r="P108" s="26"/>
    </row>
    <row r="109" spans="1:16" x14ac:dyDescent="0.2">
      <c r="A109" s="20" t="s">
        <v>94</v>
      </c>
      <c r="B109" s="21">
        <f t="shared" si="3"/>
        <v>5809607.4300000006</v>
      </c>
      <c r="C109" s="21">
        <f t="shared" si="3"/>
        <v>5792004.5200000005</v>
      </c>
      <c r="D109" s="22">
        <f t="shared" si="4"/>
        <v>17602.910000000149</v>
      </c>
      <c r="E109" s="23">
        <f t="shared" si="5"/>
        <v>0.99697003451401878</v>
      </c>
      <c r="F109" s="24">
        <f>'[1]ФЛ РО'!J145</f>
        <v>3441080.08</v>
      </c>
      <c r="G109" s="24">
        <f>'[1]ФЛ РО'!K145</f>
        <v>3493619.03</v>
      </c>
      <c r="H109" s="24">
        <f>'[1]ФЛ СС'!J67</f>
        <v>1971843.9</v>
      </c>
      <c r="I109" s="24">
        <f>'[1]ФЛ СС'!K67</f>
        <v>1896242.76</v>
      </c>
      <c r="J109" s="24">
        <f>'[1]ЮЛ РО'!J147</f>
        <v>263429.45</v>
      </c>
      <c r="K109" s="24">
        <f>'[1]ЮЛ РО'!K147</f>
        <v>266663.57</v>
      </c>
      <c r="L109" s="24">
        <f>'[1]ЮЛ СС'!J60</f>
        <v>133254</v>
      </c>
      <c r="M109" s="24">
        <f>'[1]ЮЛ СС'!K60</f>
        <v>135479.16</v>
      </c>
      <c r="N109" s="32"/>
      <c r="O109" s="14"/>
      <c r="P109" s="26"/>
    </row>
    <row r="110" spans="1:16" x14ac:dyDescent="0.2">
      <c r="A110" s="20" t="s">
        <v>95</v>
      </c>
      <c r="B110" s="21">
        <f t="shared" si="3"/>
        <v>5422243.4099999992</v>
      </c>
      <c r="C110" s="21">
        <f t="shared" si="3"/>
        <v>5434761.9799999995</v>
      </c>
      <c r="D110" s="22">
        <f t="shared" si="4"/>
        <v>-12518.570000000298</v>
      </c>
      <c r="E110" s="23">
        <f t="shared" si="5"/>
        <v>1.0023087436423295</v>
      </c>
      <c r="F110" s="24">
        <f>'[1]ФЛ РО'!J148</f>
        <v>3518472.01</v>
      </c>
      <c r="G110" s="24">
        <f>'[1]ФЛ РО'!K148</f>
        <v>3577355.13</v>
      </c>
      <c r="H110" s="24">
        <f>'[1]ФЛ СС'!J70</f>
        <v>1643984.3</v>
      </c>
      <c r="I110" s="24">
        <f>'[1]ФЛ СС'!K70</f>
        <v>1567042.34</v>
      </c>
      <c r="J110" s="24">
        <f>'[1]ЮЛ РО'!J150</f>
        <v>241719.06</v>
      </c>
      <c r="K110" s="24">
        <f>'[1]ЮЛ РО'!K150</f>
        <v>270936.51</v>
      </c>
      <c r="L110" s="24">
        <f>'[1]ЮЛ СС'!J63</f>
        <v>18068.04</v>
      </c>
      <c r="M110" s="24">
        <f>'[1]ЮЛ СС'!K63</f>
        <v>19428</v>
      </c>
      <c r="N110" s="32"/>
      <c r="O110" s="14"/>
      <c r="P110" s="26"/>
    </row>
    <row r="111" spans="1:16" x14ac:dyDescent="0.2">
      <c r="A111" s="20" t="s">
        <v>96</v>
      </c>
      <c r="B111" s="21">
        <f t="shared" si="3"/>
        <v>4527900.7300000004</v>
      </c>
      <c r="C111" s="21">
        <f t="shared" si="3"/>
        <v>4499396.5600000005</v>
      </c>
      <c r="D111" s="22">
        <f t="shared" si="4"/>
        <v>28504.169999999925</v>
      </c>
      <c r="E111" s="23">
        <f t="shared" si="5"/>
        <v>0.99370477143830849</v>
      </c>
      <c r="F111" s="24">
        <f>'[1]ФЛ РО'!J151</f>
        <v>2176471.08</v>
      </c>
      <c r="G111" s="24">
        <f>'[1]ФЛ РО'!K151</f>
        <v>2214107.16</v>
      </c>
      <c r="H111" s="24">
        <f>'[1]ФЛ СС'!J73</f>
        <v>2237430.16</v>
      </c>
      <c r="I111" s="24">
        <f>'[1]ФЛ СС'!K73</f>
        <v>2171027.83</v>
      </c>
      <c r="J111" s="24">
        <f>'[1]ЮЛ РО'!J153</f>
        <v>79939.17</v>
      </c>
      <c r="K111" s="24">
        <f>'[1]ЮЛ РО'!K153</f>
        <v>80201.25</v>
      </c>
      <c r="L111" s="24">
        <f>'[1]ЮЛ СС'!J66</f>
        <v>34060.32</v>
      </c>
      <c r="M111" s="24">
        <f>'[1]ЮЛ СС'!K66</f>
        <v>34060.32</v>
      </c>
      <c r="N111" s="32"/>
      <c r="O111" s="14"/>
      <c r="P111" s="26"/>
    </row>
    <row r="112" spans="1:16" x14ac:dyDescent="0.2">
      <c r="A112" s="20" t="s">
        <v>97</v>
      </c>
      <c r="B112" s="21">
        <f t="shared" si="3"/>
        <v>3586634.1899999995</v>
      </c>
      <c r="C112" s="21">
        <f t="shared" si="3"/>
        <v>3502230.2800000003</v>
      </c>
      <c r="D112" s="22">
        <f t="shared" si="4"/>
        <v>84403.909999999218</v>
      </c>
      <c r="E112" s="23">
        <f t="shared" si="5"/>
        <v>0.97646709825180156</v>
      </c>
      <c r="F112" s="24">
        <f>'[1]ФЛ РО'!J154</f>
        <v>2703409.09</v>
      </c>
      <c r="G112" s="24">
        <f>'[1]ФЛ РО'!K154</f>
        <v>2661643.4300000002</v>
      </c>
      <c r="H112" s="24">
        <f>'[1]ФЛ СС'!J76</f>
        <v>638637.46</v>
      </c>
      <c r="I112" s="24">
        <f>'[1]ФЛ СС'!K76</f>
        <v>597738.42000000004</v>
      </c>
      <c r="J112" s="24">
        <f>'[1]ЮЛ РО'!J156</f>
        <v>260369.09</v>
      </c>
      <c r="K112" s="24">
        <f>'[1]ЮЛ РО'!K156</f>
        <v>256564.75</v>
      </c>
      <c r="L112" s="24">
        <f>'[1]ЮЛ СС'!J69</f>
        <v>-15781.45</v>
      </c>
      <c r="M112" s="24">
        <f>'[1]ЮЛ СС'!K69</f>
        <v>-13716.32</v>
      </c>
      <c r="N112" s="32"/>
      <c r="O112" s="14"/>
      <c r="P112" s="26"/>
    </row>
    <row r="113" spans="1:16" s="14" customFormat="1" x14ac:dyDescent="0.2">
      <c r="A113" s="15" t="s">
        <v>98</v>
      </c>
      <c r="B113" s="16">
        <f t="shared" si="3"/>
        <v>16817233.469999999</v>
      </c>
      <c r="C113" s="16">
        <f t="shared" si="3"/>
        <v>16330197.57</v>
      </c>
      <c r="D113" s="17">
        <f t="shared" si="4"/>
        <v>487035.89999999851</v>
      </c>
      <c r="E113" s="18">
        <f t="shared" si="5"/>
        <v>0.97103947561477255</v>
      </c>
      <c r="F113" s="19">
        <f>'[1]ФЛ РО'!J157</f>
        <v>16593095.039999999</v>
      </c>
      <c r="G113" s="19">
        <f>'[1]ФЛ РО'!K157</f>
        <v>16073457.07</v>
      </c>
      <c r="H113" s="19">
        <f>'[1]ФЛ СС'!J79</f>
        <v>-750957.62</v>
      </c>
      <c r="I113" s="19">
        <f>'[1]ФЛ СС'!K79</f>
        <v>-721627.61</v>
      </c>
      <c r="J113" s="19">
        <f>'[1]ЮЛ РО'!J159</f>
        <v>1102408.22</v>
      </c>
      <c r="K113" s="19">
        <f>'[1]ЮЛ РО'!K159</f>
        <v>1105680.28</v>
      </c>
      <c r="L113" s="19">
        <f>'[1]ЮЛ СС'!J72</f>
        <v>-127312.17</v>
      </c>
      <c r="M113" s="19">
        <f>'[1]ЮЛ СС'!K72</f>
        <v>-127312.17</v>
      </c>
      <c r="N113" s="32"/>
      <c r="P113" s="26"/>
    </row>
    <row r="114" spans="1:16" x14ac:dyDescent="0.2">
      <c r="A114" s="20" t="s">
        <v>99</v>
      </c>
      <c r="B114" s="21">
        <f t="shared" si="3"/>
        <v>4434886.7600000007</v>
      </c>
      <c r="C114" s="21">
        <f t="shared" si="3"/>
        <v>4098047.4899999998</v>
      </c>
      <c r="D114" s="22">
        <f t="shared" si="4"/>
        <v>336839.27000000095</v>
      </c>
      <c r="E114" s="23">
        <f t="shared" si="5"/>
        <v>0.92404783070492624</v>
      </c>
      <c r="F114" s="24">
        <f>'[1]ФЛ РО'!J160</f>
        <v>6271160.8700000001</v>
      </c>
      <c r="G114" s="24">
        <f>'[1]ФЛ РО'!K160</f>
        <v>5729627.3499999996</v>
      </c>
      <c r="H114" s="24">
        <f>'[1]ФЛ СС'!J82</f>
        <v>-2111487.5299999998</v>
      </c>
      <c r="I114" s="24">
        <f>'[1]ФЛ СС'!K82</f>
        <v>-1910053.68</v>
      </c>
      <c r="J114" s="24">
        <f>'[1]ЮЛ РО'!J162</f>
        <v>467829.18</v>
      </c>
      <c r="K114" s="24">
        <f>'[1]ЮЛ РО'!K162</f>
        <v>270148.46000000002</v>
      </c>
      <c r="L114" s="24">
        <f>'[1]ЮЛ СС'!J75</f>
        <v>-192615.76</v>
      </c>
      <c r="M114" s="24">
        <f>'[1]ЮЛ СС'!K75</f>
        <v>8325.36</v>
      </c>
      <c r="N114" s="32"/>
      <c r="O114" s="14"/>
      <c r="P114" s="26"/>
    </row>
    <row r="115" spans="1:16" x14ac:dyDescent="0.2">
      <c r="A115" s="20" t="s">
        <v>100</v>
      </c>
      <c r="B115" s="21">
        <f t="shared" si="3"/>
        <v>4364473.7300000004</v>
      </c>
      <c r="C115" s="21">
        <f t="shared" si="3"/>
        <v>4118414.35</v>
      </c>
      <c r="D115" s="22">
        <f t="shared" si="4"/>
        <v>246059.38000000035</v>
      </c>
      <c r="E115" s="23">
        <f t="shared" si="5"/>
        <v>0.94362221078141295</v>
      </c>
      <c r="F115" s="24">
        <f>'[1]ФЛ РО'!J163</f>
        <v>4200972.57</v>
      </c>
      <c r="G115" s="24">
        <f>'[1]ФЛ РО'!K163</f>
        <v>3951783.27</v>
      </c>
      <c r="H115" s="24"/>
      <c r="I115" s="24"/>
      <c r="J115" s="24">
        <f>'[1]ЮЛ РО'!J165</f>
        <v>163501.16</v>
      </c>
      <c r="K115" s="24">
        <f>'[1]ЮЛ РО'!K165</f>
        <v>166631.07999999999</v>
      </c>
      <c r="L115" s="24"/>
      <c r="M115" s="24"/>
      <c r="N115" s="32"/>
      <c r="O115" s="14"/>
      <c r="P115" s="26"/>
    </row>
    <row r="116" spans="1:16" x14ac:dyDescent="0.2">
      <c r="A116" s="20" t="s">
        <v>101</v>
      </c>
      <c r="B116" s="21">
        <f t="shared" si="3"/>
        <v>909685.08000000007</v>
      </c>
      <c r="C116" s="21">
        <f t="shared" si="3"/>
        <v>828623.99</v>
      </c>
      <c r="D116" s="22">
        <f t="shared" si="4"/>
        <v>81061.090000000084</v>
      </c>
      <c r="E116" s="23">
        <f t="shared" si="5"/>
        <v>0.91089104154593803</v>
      </c>
      <c r="F116" s="24">
        <f>'[1]ФЛ РО'!J166</f>
        <v>806164.92</v>
      </c>
      <c r="G116" s="24">
        <f>'[1]ФЛ РО'!K166</f>
        <v>725103.83</v>
      </c>
      <c r="H116" s="24"/>
      <c r="I116" s="24"/>
      <c r="J116" s="24">
        <f>'[1]ЮЛ РО'!J168</f>
        <v>103520.16</v>
      </c>
      <c r="K116" s="24">
        <f>'[1]ЮЛ РО'!K168</f>
        <v>103520.16</v>
      </c>
      <c r="L116" s="24"/>
      <c r="M116" s="24"/>
      <c r="N116" s="32"/>
      <c r="O116" s="14"/>
      <c r="P116" s="26"/>
    </row>
    <row r="117" spans="1:16" x14ac:dyDescent="0.2">
      <c r="J117" s="29"/>
      <c r="K117" s="29"/>
      <c r="L117" s="29"/>
      <c r="M117" s="29"/>
    </row>
    <row r="118" spans="1:16" hidden="1" x14ac:dyDescent="0.2"/>
    <row r="119" spans="1:16" hidden="1" x14ac:dyDescent="0.2"/>
    <row r="120" spans="1:16" hidden="1" x14ac:dyDescent="0.2"/>
    <row r="121" spans="1:16" hidden="1" x14ac:dyDescent="0.2"/>
    <row r="122" spans="1:16" hidden="1" x14ac:dyDescent="0.2">
      <c r="C122" s="27">
        <v>100000000</v>
      </c>
      <c r="G122" s="29">
        <v>100000000</v>
      </c>
    </row>
    <row r="123" spans="1:16" hidden="1" x14ac:dyDescent="0.2"/>
    <row r="124" spans="1:16" hidden="1" x14ac:dyDescent="0.2"/>
    <row r="125" spans="1:16" hidden="1" x14ac:dyDescent="0.2"/>
  </sheetData>
  <mergeCells count="14">
    <mergeCell ref="F7:G7"/>
    <mergeCell ref="H7:I7"/>
    <mergeCell ref="J7:K7"/>
    <mergeCell ref="L7:M7"/>
    <mergeCell ref="A1:M1"/>
    <mergeCell ref="A2:M2"/>
    <mergeCell ref="A3:M3"/>
    <mergeCell ref="A6:A8"/>
    <mergeCell ref="B6:B8"/>
    <mergeCell ref="C6:C8"/>
    <mergeCell ref="D6:D8"/>
    <mergeCell ref="E6:E8"/>
    <mergeCell ref="F6:I6"/>
    <mergeCell ref="J6:M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37886-9C36-4255-B122-231F011A111A}">
  <dimension ref="A1:P125"/>
  <sheetViews>
    <sheetView workbookViewId="0">
      <selection sqref="A1:XFD1048576"/>
    </sheetView>
  </sheetViews>
  <sheetFormatPr defaultRowHeight="11.25" x14ac:dyDescent="0.2"/>
  <cols>
    <col min="1" max="1" width="29.85546875" style="25" bestFit="1" customWidth="1"/>
    <col min="2" max="2" width="21.85546875" style="27" customWidth="1"/>
    <col min="3" max="3" width="20.85546875" style="27" customWidth="1"/>
    <col min="4" max="4" width="18.28515625" style="27" customWidth="1"/>
    <col min="5" max="5" width="13.28515625" style="28" customWidth="1"/>
    <col min="6" max="9" width="16.42578125" style="29" customWidth="1"/>
    <col min="10" max="10" width="20.42578125" style="27" customWidth="1"/>
    <col min="11" max="13" width="16.42578125" style="27" customWidth="1"/>
    <col min="14" max="14" width="12.28515625" style="25" bestFit="1" customWidth="1"/>
    <col min="15" max="15" width="9.140625" style="25"/>
    <col min="16" max="16" width="13.140625" style="25" bestFit="1" customWidth="1"/>
    <col min="17" max="16384" width="9.140625" style="25"/>
  </cols>
  <sheetData>
    <row r="1" spans="1:16" s="11" customFormat="1" ht="12.75" x14ac:dyDescent="0.2">
      <c r="A1" s="34" t="s">
        <v>106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6" s="11" customFormat="1" ht="12.75" x14ac:dyDescent="0.2">
      <c r="A2" s="34" t="s">
        <v>107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6" s="11" customFormat="1" ht="12.75" x14ac:dyDescent="0.2">
      <c r="A3" s="34" t="s">
        <v>396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6" s="11" customFormat="1" ht="12.75" x14ac:dyDescent="0.2">
      <c r="B4" s="12"/>
      <c r="C4" s="12"/>
      <c r="D4" s="12"/>
      <c r="E4" s="12"/>
      <c r="F4" s="30"/>
      <c r="G4" s="30"/>
      <c r="H4" s="30"/>
      <c r="I4" s="30"/>
      <c r="J4" s="30"/>
      <c r="K4" s="30"/>
      <c r="L4" s="30"/>
      <c r="M4" s="30"/>
    </row>
    <row r="5" spans="1:16" s="11" customFormat="1" x14ac:dyDescent="0.2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6" s="14" customFormat="1" x14ac:dyDescent="0.2">
      <c r="A6" s="37" t="s">
        <v>108</v>
      </c>
      <c r="B6" s="38" t="s">
        <v>116</v>
      </c>
      <c r="C6" s="38" t="s">
        <v>117</v>
      </c>
      <c r="D6" s="38" t="s">
        <v>118</v>
      </c>
      <c r="E6" s="41" t="s">
        <v>119</v>
      </c>
      <c r="F6" s="36" t="s">
        <v>109</v>
      </c>
      <c r="G6" s="36"/>
      <c r="H6" s="36"/>
      <c r="I6" s="36"/>
      <c r="J6" s="36" t="s">
        <v>113</v>
      </c>
      <c r="K6" s="36"/>
      <c r="L6" s="36"/>
      <c r="M6" s="36"/>
      <c r="P6" s="26"/>
    </row>
    <row r="7" spans="1:16" s="14" customFormat="1" x14ac:dyDescent="0.2">
      <c r="A7" s="37"/>
      <c r="B7" s="39"/>
      <c r="C7" s="39"/>
      <c r="D7" s="39"/>
      <c r="E7" s="42"/>
      <c r="F7" s="36" t="s">
        <v>114</v>
      </c>
      <c r="G7" s="36"/>
      <c r="H7" s="36" t="s">
        <v>115</v>
      </c>
      <c r="I7" s="36"/>
      <c r="J7" s="36" t="s">
        <v>114</v>
      </c>
      <c r="K7" s="36"/>
      <c r="L7" s="36" t="s">
        <v>115</v>
      </c>
      <c r="M7" s="36"/>
    </row>
    <row r="8" spans="1:16" s="14" customFormat="1" x14ac:dyDescent="0.2">
      <c r="A8" s="37"/>
      <c r="B8" s="40"/>
      <c r="C8" s="40"/>
      <c r="D8" s="40"/>
      <c r="E8" s="43"/>
      <c r="F8" s="13" t="s">
        <v>111</v>
      </c>
      <c r="G8" s="13" t="s">
        <v>112</v>
      </c>
      <c r="H8" s="13" t="s">
        <v>111</v>
      </c>
      <c r="I8" s="13" t="s">
        <v>112</v>
      </c>
      <c r="J8" s="13" t="s">
        <v>111</v>
      </c>
      <c r="K8" s="13" t="s">
        <v>112</v>
      </c>
      <c r="L8" s="13" t="s">
        <v>111</v>
      </c>
      <c r="M8" s="13" t="s">
        <v>112</v>
      </c>
    </row>
    <row r="9" spans="1:16" s="14" customFormat="1" x14ac:dyDescent="0.2">
      <c r="A9" s="15" t="s">
        <v>0</v>
      </c>
      <c r="B9" s="16">
        <f t="shared" ref="B9:B72" si="0">F9+H9+J9+L9</f>
        <v>4387989779.703434</v>
      </c>
      <c r="C9" s="16">
        <f t="shared" ref="C9:C72" si="1">G9+I9+K9+M9</f>
        <v>4207410806.613399</v>
      </c>
      <c r="D9" s="17">
        <f t="shared" ref="D9:D72" si="2">B9-C9</f>
        <v>180578973.09003496</v>
      </c>
      <c r="E9" s="18">
        <f>C9/B9</f>
        <v>0.95884699323473821</v>
      </c>
      <c r="F9" s="19">
        <v>2045363332.5034339</v>
      </c>
      <c r="G9" s="19">
        <v>1968484158.413399</v>
      </c>
      <c r="H9" s="19">
        <f>'ФЛ СС'!J121</f>
        <v>2056194988.9400001</v>
      </c>
      <c r="I9" s="19">
        <f>'ФЛ СС'!K121</f>
        <v>1965230507.8</v>
      </c>
      <c r="J9" s="19">
        <f>'ЮЛ РО'!J210</f>
        <v>159981770.75</v>
      </c>
      <c r="K9" s="19">
        <f>'ЮЛ РО'!K210</f>
        <v>153719279.50999999</v>
      </c>
      <c r="L9" s="19">
        <f>'ЮЛ СС'!J111</f>
        <v>126449687.51000001</v>
      </c>
      <c r="M9" s="19">
        <f>'ЮЛ СС'!K111</f>
        <v>119976860.89</v>
      </c>
      <c r="N9" s="32"/>
      <c r="P9" s="26"/>
    </row>
    <row r="10" spans="1:16" s="14" customFormat="1" x14ac:dyDescent="0.2">
      <c r="A10" s="15" t="s">
        <v>1</v>
      </c>
      <c r="B10" s="16">
        <f t="shared" si="0"/>
        <v>666058209.11665475</v>
      </c>
      <c r="C10" s="16">
        <f t="shared" si="1"/>
        <v>618758031.32719243</v>
      </c>
      <c r="D10" s="17">
        <f t="shared" si="2"/>
        <v>47300177.789462328</v>
      </c>
      <c r="E10" s="18">
        <f t="shared" ref="E10:E73" si="3">C10/B10</f>
        <v>0.92898491882234568</v>
      </c>
      <c r="F10" s="19">
        <v>551078287.47665477</v>
      </c>
      <c r="G10" s="19">
        <v>512043262.52719229</v>
      </c>
      <c r="H10" s="19">
        <f>'ФЛ СС'!J100</f>
        <v>80866077.950000003</v>
      </c>
      <c r="I10" s="19">
        <f>'ФЛ СС'!K100</f>
        <v>73311323.010000005</v>
      </c>
      <c r="J10" s="19">
        <f>'ЮЛ РО'!J180</f>
        <v>30330703.899999999</v>
      </c>
      <c r="K10" s="19">
        <f>'ЮЛ РО'!K180</f>
        <v>30145052.449999999</v>
      </c>
      <c r="L10" s="19">
        <f>'ЮЛ СС'!J90</f>
        <v>3783139.79</v>
      </c>
      <c r="M10" s="19">
        <f>'ЮЛ СС'!K90</f>
        <v>3258393.34</v>
      </c>
      <c r="N10" s="32"/>
      <c r="P10" s="26"/>
    </row>
    <row r="11" spans="1:16" x14ac:dyDescent="0.2">
      <c r="A11" s="20" t="s">
        <v>102</v>
      </c>
      <c r="B11" s="21">
        <f t="shared" si="0"/>
        <v>127861028.41749325</v>
      </c>
      <c r="C11" s="21">
        <f t="shared" si="1"/>
        <v>119019705.71432039</v>
      </c>
      <c r="D11" s="22">
        <f t="shared" si="2"/>
        <v>8841322.7031728625</v>
      </c>
      <c r="E11" s="23">
        <f t="shared" si="3"/>
        <v>0.93085209142613745</v>
      </c>
      <c r="F11" s="24">
        <v>122008327.38749325</v>
      </c>
      <c r="G11" s="24">
        <v>113219719.07432039</v>
      </c>
      <c r="H11" s="24">
        <v>0</v>
      </c>
      <c r="I11" s="24">
        <v>0</v>
      </c>
      <c r="J11" s="24">
        <f>'ЮЛ РО'!J171</f>
        <v>5852701.0300000003</v>
      </c>
      <c r="K11" s="24">
        <f>'ЮЛ РО'!K171</f>
        <v>5799986.6399999997</v>
      </c>
      <c r="L11" s="24">
        <v>0</v>
      </c>
      <c r="M11" s="24">
        <v>0</v>
      </c>
      <c r="N11" s="32"/>
      <c r="O11" s="14"/>
      <c r="P11" s="26"/>
    </row>
    <row r="12" spans="1:16" x14ac:dyDescent="0.2">
      <c r="A12" s="20" t="s">
        <v>104</v>
      </c>
      <c r="B12" s="21">
        <f t="shared" si="0"/>
        <v>158893231.26714796</v>
      </c>
      <c r="C12" s="21">
        <f t="shared" si="1"/>
        <v>139704229.98050514</v>
      </c>
      <c r="D12" s="22">
        <f t="shared" si="2"/>
        <v>19189001.28664282</v>
      </c>
      <c r="E12" s="23">
        <f t="shared" si="3"/>
        <v>0.8792333623426648</v>
      </c>
      <c r="F12" s="24">
        <v>143438700.51714796</v>
      </c>
      <c r="G12" s="24">
        <v>124797119.49050514</v>
      </c>
      <c r="H12" s="24">
        <f>'ФЛ СС'!J97</f>
        <v>443745.84</v>
      </c>
      <c r="I12" s="24">
        <f>'ФЛ СС'!K97</f>
        <v>427365.81</v>
      </c>
      <c r="J12" s="24">
        <f>'ЮЛ РО'!J177</f>
        <v>15010784.91</v>
      </c>
      <c r="K12" s="24">
        <f>'ЮЛ РО'!K177</f>
        <v>14479744.68</v>
      </c>
      <c r="L12" s="24">
        <v>0</v>
      </c>
      <c r="M12" s="24">
        <v>0</v>
      </c>
      <c r="N12" s="32"/>
      <c r="O12" s="14"/>
      <c r="P12" s="26"/>
    </row>
    <row r="13" spans="1:16" x14ac:dyDescent="0.2">
      <c r="A13" s="20" t="s">
        <v>103</v>
      </c>
      <c r="B13" s="21">
        <f t="shared" si="0"/>
        <v>150772685.28177378</v>
      </c>
      <c r="C13" s="21">
        <f t="shared" si="1"/>
        <v>133065895.18078265</v>
      </c>
      <c r="D13" s="22">
        <f t="shared" si="2"/>
        <v>17706790.10099113</v>
      </c>
      <c r="E13" s="23">
        <f t="shared" si="3"/>
        <v>0.88255969529295353</v>
      </c>
      <c r="F13" s="24">
        <v>133224717.65177377</v>
      </c>
      <c r="G13" s="24">
        <v>116440362.41078265</v>
      </c>
      <c r="H13" s="24">
        <f>'ФЛ СС'!J94</f>
        <v>6749684.8899999997</v>
      </c>
      <c r="I13" s="24">
        <f>'ФЛ СС'!K94</f>
        <v>5965753.0300000003</v>
      </c>
      <c r="J13" s="24">
        <f>'ЮЛ РО'!J174</f>
        <v>10688915.130000001</v>
      </c>
      <c r="K13" s="24">
        <f>'ЮЛ РО'!K174</f>
        <v>10572807.640000001</v>
      </c>
      <c r="L13" s="24">
        <f>'ЮЛ СС'!J87</f>
        <v>109367.61</v>
      </c>
      <c r="M13" s="24">
        <f>'ЮЛ СС'!K87</f>
        <v>86972.1</v>
      </c>
      <c r="N13" s="32"/>
      <c r="O13" s="14"/>
      <c r="P13" s="26"/>
    </row>
    <row r="14" spans="1:16" x14ac:dyDescent="0.2">
      <c r="A14" s="20" t="s">
        <v>2</v>
      </c>
      <c r="B14" s="21">
        <f t="shared" si="0"/>
        <v>21326019.72806545</v>
      </c>
      <c r="C14" s="21">
        <f t="shared" si="1"/>
        <v>19202608.681169942</v>
      </c>
      <c r="D14" s="22">
        <f t="shared" si="2"/>
        <v>2123411.0468955077</v>
      </c>
      <c r="E14" s="23">
        <f t="shared" si="3"/>
        <v>0.90043097240029946</v>
      </c>
      <c r="F14" s="24">
        <v>19457112.498065449</v>
      </c>
      <c r="G14" s="24">
        <v>17318500.401169941</v>
      </c>
      <c r="H14" s="24">
        <v>0</v>
      </c>
      <c r="I14" s="24">
        <v>0</v>
      </c>
      <c r="J14" s="24">
        <f>'ЮЛ РО'!J339</f>
        <v>1868907.23</v>
      </c>
      <c r="K14" s="24">
        <f>'ЮЛ РО'!K339</f>
        <v>1884108.28</v>
      </c>
      <c r="L14" s="24">
        <v>0</v>
      </c>
      <c r="M14" s="24">
        <v>0</v>
      </c>
      <c r="N14" s="32"/>
      <c r="O14" s="14"/>
      <c r="P14" s="26"/>
    </row>
    <row r="15" spans="1:16" x14ac:dyDescent="0.2">
      <c r="A15" s="20" t="s">
        <v>3</v>
      </c>
      <c r="B15" s="21">
        <f t="shared" si="0"/>
        <v>6155721.4528483218</v>
      </c>
      <c r="C15" s="21">
        <f t="shared" si="1"/>
        <v>4231876.9564949265</v>
      </c>
      <c r="D15" s="22">
        <f t="shared" si="2"/>
        <v>1923844.4963533953</v>
      </c>
      <c r="E15" s="23">
        <f t="shared" si="3"/>
        <v>0.68747050835719492</v>
      </c>
      <c r="F15" s="24">
        <v>5449381.6328483215</v>
      </c>
      <c r="G15" s="24">
        <v>3560854.1274949266</v>
      </c>
      <c r="H15" s="24">
        <v>0</v>
      </c>
      <c r="I15" s="24">
        <v>0</v>
      </c>
      <c r="J15" s="24">
        <f>'ЮЛ РО'!J341</f>
        <v>706339.82</v>
      </c>
      <c r="K15" s="24">
        <f>'ЮЛ РО'!K341</f>
        <v>671022.82899999991</v>
      </c>
      <c r="L15" s="24">
        <v>0</v>
      </c>
      <c r="M15" s="24">
        <v>0</v>
      </c>
      <c r="N15" s="32"/>
      <c r="O15" s="14"/>
      <c r="P15" s="26"/>
    </row>
    <row r="16" spans="1:16" x14ac:dyDescent="0.2">
      <c r="A16" s="20" t="s">
        <v>4</v>
      </c>
      <c r="B16" s="21">
        <f t="shared" si="0"/>
        <v>8813932.6501682587</v>
      </c>
      <c r="C16" s="21">
        <f t="shared" si="1"/>
        <v>6448565.5808609659</v>
      </c>
      <c r="D16" s="22">
        <f t="shared" si="2"/>
        <v>2365367.0693072928</v>
      </c>
      <c r="E16" s="23">
        <f t="shared" si="3"/>
        <v>0.73163318087503904</v>
      </c>
      <c r="F16" s="24">
        <v>8141089.0301682595</v>
      </c>
      <c r="G16" s="24">
        <v>5858329.240860966</v>
      </c>
      <c r="H16" s="24">
        <v>0</v>
      </c>
      <c r="I16" s="24">
        <v>0</v>
      </c>
      <c r="J16" s="24">
        <f>'ЮЛ РО'!J344</f>
        <v>672843.62</v>
      </c>
      <c r="K16" s="24">
        <f>'ЮЛ РО'!K344</f>
        <v>590236.34</v>
      </c>
      <c r="L16" s="24">
        <v>0</v>
      </c>
      <c r="M16" s="24">
        <v>0</v>
      </c>
      <c r="N16" s="32"/>
      <c r="O16" s="14"/>
      <c r="P16" s="26"/>
    </row>
    <row r="17" spans="1:16" x14ac:dyDescent="0.2">
      <c r="A17" s="20" t="s">
        <v>5</v>
      </c>
      <c r="B17" s="21">
        <f t="shared" si="0"/>
        <v>12961960.17123374</v>
      </c>
      <c r="C17" s="21">
        <f t="shared" si="1"/>
        <v>12029530.758638479</v>
      </c>
      <c r="D17" s="22">
        <f t="shared" si="2"/>
        <v>932429.41259526089</v>
      </c>
      <c r="E17" s="23">
        <f t="shared" si="3"/>
        <v>0.92806416620037258</v>
      </c>
      <c r="F17" s="24">
        <v>5635841.4412337402</v>
      </c>
      <c r="G17" s="24">
        <v>5069717.9651384801</v>
      </c>
      <c r="H17" s="24">
        <v>0</v>
      </c>
      <c r="I17" s="24">
        <v>0</v>
      </c>
      <c r="J17" s="24">
        <f>'ЮЛ РО'!J347</f>
        <v>7326118.7300000004</v>
      </c>
      <c r="K17" s="24">
        <f>'ЮЛ РО'!K347</f>
        <v>6959812.7934999997</v>
      </c>
      <c r="L17" s="24">
        <v>0</v>
      </c>
      <c r="M17" s="24">
        <v>0</v>
      </c>
      <c r="N17" s="32"/>
      <c r="O17" s="14"/>
      <c r="P17" s="26"/>
    </row>
    <row r="18" spans="1:16" s="14" customFormat="1" x14ac:dyDescent="0.2">
      <c r="A18" s="15" t="s">
        <v>6</v>
      </c>
      <c r="B18" s="16">
        <f t="shared" si="0"/>
        <v>375134563.46710879</v>
      </c>
      <c r="C18" s="16">
        <f t="shared" si="1"/>
        <v>318967929.15193486</v>
      </c>
      <c r="D18" s="17">
        <f t="shared" si="2"/>
        <v>56166634.315173924</v>
      </c>
      <c r="E18" s="18">
        <f t="shared" si="3"/>
        <v>0.85027603482850356</v>
      </c>
      <c r="F18" s="19">
        <v>314761805.61710882</v>
      </c>
      <c r="G18" s="19">
        <v>263730504.10193485</v>
      </c>
      <c r="H18" s="19">
        <f>'ФЛ СС'!J103+'ФЛ СС'!J118</f>
        <v>27244276.59</v>
      </c>
      <c r="I18" s="19">
        <f>'ФЛ СС'!K103+'ФЛ СС'!K118</f>
        <v>23772174.920000002</v>
      </c>
      <c r="J18" s="19">
        <f>'ЮЛ РО'!J207</f>
        <v>32142855.98</v>
      </c>
      <c r="K18" s="19">
        <f>'ЮЛ РО'!K207</f>
        <v>30576673.530000001</v>
      </c>
      <c r="L18" s="19">
        <f>'ЮЛ СС'!J93+'ЮЛ СС'!J108</f>
        <v>985625.28</v>
      </c>
      <c r="M18" s="19">
        <f>'ЮЛ СС'!K93+'ЮЛ СС'!K108</f>
        <v>888576.60000000009</v>
      </c>
      <c r="N18" s="32"/>
      <c r="P18" s="26"/>
    </row>
    <row r="19" spans="1:16" x14ac:dyDescent="0.2">
      <c r="A19" s="20" t="s">
        <v>8</v>
      </c>
      <c r="B19" s="21">
        <f t="shared" si="0"/>
        <v>33655402.99937626</v>
      </c>
      <c r="C19" s="21">
        <f t="shared" si="1"/>
        <v>29585578.165869743</v>
      </c>
      <c r="D19" s="22">
        <f t="shared" si="2"/>
        <v>4069824.8335065171</v>
      </c>
      <c r="E19" s="23">
        <f t="shared" si="3"/>
        <v>0.87907365620961531</v>
      </c>
      <c r="F19" s="24">
        <v>24754708.329376258</v>
      </c>
      <c r="G19" s="24">
        <v>21146176.745869745</v>
      </c>
      <c r="H19" s="24">
        <f>'ФЛ СС'!J106</f>
        <v>7820469.2999999998</v>
      </c>
      <c r="I19" s="24">
        <f>'ФЛ СС'!K106</f>
        <v>7383478.6299999999</v>
      </c>
      <c r="J19" s="24">
        <f>'ЮЛ РО'!J189</f>
        <v>1007862.65</v>
      </c>
      <c r="K19" s="24">
        <f>'ЮЛ РО'!K189</f>
        <v>992114.68</v>
      </c>
      <c r="L19" s="24">
        <f>'ЮЛ СС'!J96</f>
        <v>72362.720000000001</v>
      </c>
      <c r="M19" s="24">
        <f>'ЮЛ СС'!K96</f>
        <v>63808.11</v>
      </c>
      <c r="N19" s="32"/>
      <c r="O19" s="14"/>
      <c r="P19" s="26"/>
    </row>
    <row r="20" spans="1:16" x14ac:dyDescent="0.2">
      <c r="A20" s="20" t="s">
        <v>7</v>
      </c>
      <c r="B20" s="21">
        <f t="shared" si="0"/>
        <v>55887537.510276638</v>
      </c>
      <c r="C20" s="21">
        <f t="shared" si="1"/>
        <v>49118829.137691177</v>
      </c>
      <c r="D20" s="22">
        <f t="shared" si="2"/>
        <v>6768708.3725854605</v>
      </c>
      <c r="E20" s="23">
        <f t="shared" si="3"/>
        <v>0.87888698135356513</v>
      </c>
      <c r="F20" s="24">
        <v>50652498.420276634</v>
      </c>
      <c r="G20" s="24">
        <v>43979558.257691175</v>
      </c>
      <c r="H20" s="24">
        <f>'ФЛ СС'!J109</f>
        <v>686755.02</v>
      </c>
      <c r="I20" s="24">
        <f>'ФЛ СС'!K109</f>
        <v>631599.24</v>
      </c>
      <c r="J20" s="24">
        <f>'ЮЛ РО'!J192+'ЮЛ РО'!J186</f>
        <v>4548284.07</v>
      </c>
      <c r="K20" s="24">
        <f>'ЮЛ РО'!K192+'ЮЛ РО'!K186</f>
        <v>4507670.6400000006</v>
      </c>
      <c r="L20" s="24">
        <v>0</v>
      </c>
      <c r="M20" s="24">
        <v>1</v>
      </c>
      <c r="N20" s="32"/>
      <c r="O20" s="14"/>
      <c r="P20" s="26"/>
    </row>
    <row r="21" spans="1:16" x14ac:dyDescent="0.2">
      <c r="A21" s="20" t="s">
        <v>9</v>
      </c>
      <c r="B21" s="21">
        <f t="shared" si="0"/>
        <v>48111112.656677186</v>
      </c>
      <c r="C21" s="21">
        <f t="shared" si="1"/>
        <v>39084028.44145862</v>
      </c>
      <c r="D21" s="22">
        <f t="shared" si="2"/>
        <v>9027084.2152185664</v>
      </c>
      <c r="E21" s="23">
        <f t="shared" si="3"/>
        <v>0.81237008007617284</v>
      </c>
      <c r="F21" s="24">
        <v>32860043.336677186</v>
      </c>
      <c r="G21" s="24">
        <v>24675320.431458618</v>
      </c>
      <c r="H21" s="24">
        <f>'ФЛ СС'!J112</f>
        <v>7490649.5599999996</v>
      </c>
      <c r="I21" s="24">
        <f>'ФЛ СС'!K112</f>
        <v>6471676.1299999999</v>
      </c>
      <c r="J21" s="24">
        <f>'ЮЛ РО'!J195</f>
        <v>7267092.5999999996</v>
      </c>
      <c r="K21" s="24">
        <f>'ЮЛ РО'!K195</f>
        <v>7193015.0700000003</v>
      </c>
      <c r="L21" s="24">
        <f>'ЮЛ СС'!J99</f>
        <v>493327.16</v>
      </c>
      <c r="M21" s="24">
        <f>'ЮЛ СС'!K99</f>
        <v>744016.81</v>
      </c>
      <c r="N21" s="32"/>
      <c r="O21" s="14"/>
      <c r="P21" s="26"/>
    </row>
    <row r="22" spans="1:16" x14ac:dyDescent="0.2">
      <c r="A22" s="20" t="s">
        <v>10</v>
      </c>
      <c r="B22" s="21">
        <f t="shared" si="0"/>
        <v>39830874.912372693</v>
      </c>
      <c r="C22" s="21">
        <f t="shared" si="1"/>
        <v>31556717.992745798</v>
      </c>
      <c r="D22" s="22">
        <f t="shared" si="2"/>
        <v>8274156.9196268953</v>
      </c>
      <c r="E22" s="23">
        <f t="shared" si="3"/>
        <v>0.79226775867138466</v>
      </c>
      <c r="F22" s="24">
        <v>34387320.412372693</v>
      </c>
      <c r="G22" s="24">
        <v>26159056.672745798</v>
      </c>
      <c r="H22" s="24">
        <v>0</v>
      </c>
      <c r="I22" s="24">
        <v>0</v>
      </c>
      <c r="J22" s="24">
        <f>'ЮЛ РО'!J198</f>
        <v>5437621.2999999998</v>
      </c>
      <c r="K22" s="24">
        <f>'ЮЛ РО'!K198</f>
        <v>5391516.2199999997</v>
      </c>
      <c r="L22" s="24">
        <f>'ЮЛ СС'!J102</f>
        <v>5933.2</v>
      </c>
      <c r="M22" s="24">
        <f>'ЮЛ СС'!K102</f>
        <v>6145.1</v>
      </c>
      <c r="N22" s="32"/>
      <c r="O22" s="14"/>
      <c r="P22" s="26"/>
    </row>
    <row r="23" spans="1:16" x14ac:dyDescent="0.2">
      <c r="A23" s="20" t="s">
        <v>11</v>
      </c>
      <c r="B23" s="21">
        <f t="shared" si="0"/>
        <v>2749540.4102723403</v>
      </c>
      <c r="C23" s="21">
        <f t="shared" si="1"/>
        <v>1774903.347910428</v>
      </c>
      <c r="D23" s="22">
        <f t="shared" si="2"/>
        <v>974637.06236191234</v>
      </c>
      <c r="E23" s="23">
        <f t="shared" si="3"/>
        <v>0.64552728204297416</v>
      </c>
      <c r="F23" s="24">
        <v>1613977.7002723403</v>
      </c>
      <c r="G23" s="24">
        <v>686322.68791042792</v>
      </c>
      <c r="H23" s="24">
        <f>'ФЛ СС'!J115</f>
        <v>255390.36</v>
      </c>
      <c r="I23" s="24">
        <f>'ФЛ СС'!K115</f>
        <v>217722.23</v>
      </c>
      <c r="J23" s="24">
        <f>'ЮЛ РО'!J201</f>
        <v>530504.56000000006</v>
      </c>
      <c r="K23" s="24">
        <f>'ЮЛ РО'!K201</f>
        <v>524926.12</v>
      </c>
      <c r="L23" s="24">
        <f>'ЮЛ СС'!J105</f>
        <v>349667.79</v>
      </c>
      <c r="M23" s="24">
        <f>'ЮЛ СС'!K105</f>
        <v>345932.31</v>
      </c>
      <c r="N23" s="32"/>
      <c r="O23" s="14"/>
      <c r="P23" s="26"/>
    </row>
    <row r="24" spans="1:16" x14ac:dyDescent="0.2">
      <c r="A24" s="20" t="s">
        <v>12</v>
      </c>
      <c r="B24" s="21">
        <f t="shared" si="0"/>
        <v>22475512.443379957</v>
      </c>
      <c r="C24" s="21">
        <f t="shared" si="1"/>
        <v>19087135.109641165</v>
      </c>
      <c r="D24" s="22">
        <f t="shared" si="2"/>
        <v>3388377.3337387927</v>
      </c>
      <c r="E24" s="23">
        <f t="shared" si="3"/>
        <v>0.84924137581847126</v>
      </c>
      <c r="F24" s="24">
        <v>19931140.713379957</v>
      </c>
      <c r="G24" s="24">
        <v>16565816.339641165</v>
      </c>
      <c r="H24" s="24">
        <v>0</v>
      </c>
      <c r="I24" s="24">
        <v>0</v>
      </c>
      <c r="J24" s="24">
        <f>'ЮЛ РО'!J204</f>
        <v>2544371.73</v>
      </c>
      <c r="K24" s="24">
        <f>'ЮЛ РО'!K204</f>
        <v>2521318.77</v>
      </c>
      <c r="L24" s="24">
        <v>0</v>
      </c>
      <c r="M24" s="24">
        <v>0</v>
      </c>
      <c r="N24" s="32"/>
      <c r="O24" s="14"/>
      <c r="P24" s="26"/>
    </row>
    <row r="25" spans="1:16" s="14" customFormat="1" x14ac:dyDescent="0.2">
      <c r="A25" s="15" t="s">
        <v>13</v>
      </c>
      <c r="B25" s="16">
        <f t="shared" si="0"/>
        <v>179586870.87351555</v>
      </c>
      <c r="C25" s="16">
        <f t="shared" si="1"/>
        <v>166920533.83297315</v>
      </c>
      <c r="D25" s="17">
        <f t="shared" si="2"/>
        <v>12666337.040542394</v>
      </c>
      <c r="E25" s="18">
        <f t="shared" si="3"/>
        <v>0.92946958216414721</v>
      </c>
      <c r="F25" s="19">
        <v>172003769.10351554</v>
      </c>
      <c r="G25" s="19">
        <v>159458221.79297316</v>
      </c>
      <c r="H25" s="19">
        <v>0</v>
      </c>
      <c r="I25" s="19">
        <v>0</v>
      </c>
      <c r="J25" s="19">
        <f>'ЮЛ РО'!J213</f>
        <v>7583101.7699999996</v>
      </c>
      <c r="K25" s="19">
        <f>'ЮЛ РО'!K213</f>
        <v>7462312.04</v>
      </c>
      <c r="L25" s="19">
        <v>0</v>
      </c>
      <c r="M25" s="19">
        <v>0</v>
      </c>
      <c r="N25" s="32"/>
      <c r="P25" s="26"/>
    </row>
    <row r="26" spans="1:16" x14ac:dyDescent="0.2">
      <c r="A26" s="20" t="s">
        <v>14</v>
      </c>
      <c r="B26" s="21">
        <f t="shared" si="0"/>
        <v>17719526.24954617</v>
      </c>
      <c r="C26" s="21">
        <f t="shared" si="1"/>
        <v>14906890.712704871</v>
      </c>
      <c r="D26" s="22">
        <f t="shared" si="2"/>
        <v>2812635.5368412994</v>
      </c>
      <c r="E26" s="23">
        <f t="shared" si="3"/>
        <v>0.84126914584336943</v>
      </c>
      <c r="F26" s="24">
        <v>16393815.719546169</v>
      </c>
      <c r="G26" s="24">
        <v>13633221.48270487</v>
      </c>
      <c r="H26" s="24">
        <v>0</v>
      </c>
      <c r="I26" s="24">
        <v>0</v>
      </c>
      <c r="J26" s="24">
        <f>'ЮЛ РО'!J216</f>
        <v>1325710.53</v>
      </c>
      <c r="K26" s="24">
        <f>'ЮЛ РО'!K216</f>
        <v>1273669.23</v>
      </c>
      <c r="L26" s="24">
        <v>0</v>
      </c>
      <c r="M26" s="24">
        <v>0</v>
      </c>
      <c r="N26" s="32"/>
      <c r="O26" s="14"/>
      <c r="P26" s="26"/>
    </row>
    <row r="27" spans="1:16" x14ac:dyDescent="0.2">
      <c r="A27" s="20" t="s">
        <v>15</v>
      </c>
      <c r="B27" s="21">
        <f t="shared" si="0"/>
        <v>18864286.157972272</v>
      </c>
      <c r="C27" s="21">
        <f t="shared" si="1"/>
        <v>13318480.800584551</v>
      </c>
      <c r="D27" s="22">
        <f t="shared" si="2"/>
        <v>5545805.3573877215</v>
      </c>
      <c r="E27" s="23">
        <f t="shared" si="3"/>
        <v>0.70601562598519008</v>
      </c>
      <c r="F27" s="24">
        <v>15821132.467972273</v>
      </c>
      <c r="G27" s="24">
        <v>10340416.850584552</v>
      </c>
      <c r="H27" s="24">
        <v>0</v>
      </c>
      <c r="I27" s="24">
        <v>0</v>
      </c>
      <c r="J27" s="24">
        <f>'ЮЛ РО'!J219</f>
        <v>3043153.69</v>
      </c>
      <c r="K27" s="24">
        <f>'ЮЛ РО'!K219</f>
        <v>2978063.95</v>
      </c>
      <c r="L27" s="24">
        <v>0</v>
      </c>
      <c r="M27" s="24">
        <v>0</v>
      </c>
      <c r="N27" s="32"/>
      <c r="O27" s="14"/>
      <c r="P27" s="26"/>
    </row>
    <row r="28" spans="1:16" x14ac:dyDescent="0.2">
      <c r="A28" s="20" t="s">
        <v>16</v>
      </c>
      <c r="B28" s="21">
        <f t="shared" si="0"/>
        <v>8982389.0353962574</v>
      </c>
      <c r="C28" s="21">
        <f t="shared" si="1"/>
        <v>6517652.234106129</v>
      </c>
      <c r="D28" s="22">
        <f t="shared" si="2"/>
        <v>2464736.8012901284</v>
      </c>
      <c r="E28" s="23">
        <f t="shared" si="3"/>
        <v>0.72560342336793515</v>
      </c>
      <c r="F28" s="24">
        <v>8151083.465396258</v>
      </c>
      <c r="G28" s="24">
        <v>5696870.5441061286</v>
      </c>
      <c r="H28" s="24">
        <v>0</v>
      </c>
      <c r="I28" s="24">
        <v>0</v>
      </c>
      <c r="J28" s="24">
        <f>'ЮЛ РО'!J222</f>
        <v>831305.57</v>
      </c>
      <c r="K28" s="24">
        <f>'ЮЛ РО'!K222</f>
        <v>820781.69</v>
      </c>
      <c r="L28" s="24">
        <v>0</v>
      </c>
      <c r="M28" s="24">
        <v>0</v>
      </c>
      <c r="N28" s="32"/>
      <c r="O28" s="14"/>
      <c r="P28" s="26"/>
    </row>
    <row r="29" spans="1:16" s="14" customFormat="1" x14ac:dyDescent="0.2">
      <c r="A29" s="15" t="s">
        <v>17</v>
      </c>
      <c r="B29" s="16">
        <f t="shared" si="0"/>
        <v>532437235.11595422</v>
      </c>
      <c r="C29" s="16">
        <f t="shared" si="1"/>
        <v>498699390.22477299</v>
      </c>
      <c r="D29" s="17">
        <f t="shared" si="2"/>
        <v>33737844.891181231</v>
      </c>
      <c r="E29" s="18">
        <f t="shared" si="3"/>
        <v>0.93663507608773122</v>
      </c>
      <c r="F29" s="19">
        <v>407439470.1359542</v>
      </c>
      <c r="G29" s="19">
        <v>379020795.41477299</v>
      </c>
      <c r="H29" s="19">
        <f>'ФЛ СС'!J127</f>
        <v>83763325.780000001</v>
      </c>
      <c r="I29" s="19">
        <f>'ФЛ СС'!K127</f>
        <v>79829925.680000007</v>
      </c>
      <c r="J29" s="19">
        <f>'ЮЛ РО'!J225</f>
        <v>36588909.659999996</v>
      </c>
      <c r="K29" s="19">
        <f>'ЮЛ РО'!K225</f>
        <v>35564071.869999997</v>
      </c>
      <c r="L29" s="19">
        <f>'ЮЛ СС'!J114</f>
        <v>4645529.54</v>
      </c>
      <c r="M29" s="19">
        <f>'ЮЛ СС'!K114</f>
        <v>4284597.26</v>
      </c>
      <c r="N29" s="32"/>
      <c r="P29" s="26"/>
    </row>
    <row r="30" spans="1:16" x14ac:dyDescent="0.2">
      <c r="A30" s="20" t="s">
        <v>18</v>
      </c>
      <c r="B30" s="21">
        <f t="shared" si="0"/>
        <v>24604950.245151497</v>
      </c>
      <c r="C30" s="21">
        <f t="shared" si="1"/>
        <v>21992767.090588626</v>
      </c>
      <c r="D30" s="22">
        <f t="shared" si="2"/>
        <v>2612183.1545628719</v>
      </c>
      <c r="E30" s="23">
        <f t="shared" si="3"/>
        <v>0.89383505642009531</v>
      </c>
      <c r="F30" s="24">
        <v>17478616.655151494</v>
      </c>
      <c r="G30" s="24">
        <v>15425083.180588627</v>
      </c>
      <c r="H30" s="24">
        <f>'ФЛ СС'!J130</f>
        <v>5216769.24</v>
      </c>
      <c r="I30" s="24">
        <f>'ФЛ СС'!K130</f>
        <v>4709216.62</v>
      </c>
      <c r="J30" s="24">
        <f>'ЮЛ РО'!J228</f>
        <v>1724155.03</v>
      </c>
      <c r="K30" s="24">
        <f>'ЮЛ РО'!K228</f>
        <v>1676496.93</v>
      </c>
      <c r="L30" s="24">
        <f>'ЮЛ СС'!J117</f>
        <v>185409.32</v>
      </c>
      <c r="M30" s="24">
        <f>'ЮЛ СС'!K117</f>
        <v>181970.36</v>
      </c>
      <c r="N30" s="32"/>
      <c r="O30" s="14"/>
      <c r="P30" s="26"/>
    </row>
    <row r="31" spans="1:16" x14ac:dyDescent="0.2">
      <c r="A31" s="20" t="s">
        <v>19</v>
      </c>
      <c r="B31" s="21">
        <f t="shared" si="0"/>
        <v>12686819.21107267</v>
      </c>
      <c r="C31" s="21">
        <f t="shared" si="1"/>
        <v>10695618.147038231</v>
      </c>
      <c r="D31" s="22">
        <f t="shared" si="2"/>
        <v>1991201.0640344396</v>
      </c>
      <c r="E31" s="23">
        <f t="shared" si="3"/>
        <v>0.84304962253292137</v>
      </c>
      <c r="F31" s="24">
        <v>11854573.64107267</v>
      </c>
      <c r="G31" s="24">
        <v>9863372.5770382304</v>
      </c>
      <c r="H31" s="24">
        <v>0</v>
      </c>
      <c r="I31" s="24">
        <v>0</v>
      </c>
      <c r="J31" s="24">
        <f>'ЮЛ РО'!J231</f>
        <v>832245.57</v>
      </c>
      <c r="K31" s="24">
        <f>'ЮЛ РО'!K231</f>
        <v>832245.57</v>
      </c>
      <c r="L31" s="24">
        <v>0</v>
      </c>
      <c r="M31" s="24">
        <v>0</v>
      </c>
      <c r="N31" s="32"/>
      <c r="O31" s="14"/>
      <c r="P31" s="26"/>
    </row>
    <row r="32" spans="1:16" x14ac:dyDescent="0.2">
      <c r="A32" s="20" t="s">
        <v>20</v>
      </c>
      <c r="B32" s="21">
        <f t="shared" si="0"/>
        <v>5326454.9493232844</v>
      </c>
      <c r="C32" s="21">
        <f t="shared" si="1"/>
        <v>5127476.1556232097</v>
      </c>
      <c r="D32" s="22">
        <f t="shared" si="2"/>
        <v>198978.79370007478</v>
      </c>
      <c r="E32" s="23">
        <f t="shared" si="3"/>
        <v>0.96264329735383292</v>
      </c>
      <c r="F32" s="24">
        <v>4615093.2893232843</v>
      </c>
      <c r="G32" s="24">
        <v>4428107.3156232098</v>
      </c>
      <c r="H32" s="24">
        <v>0</v>
      </c>
      <c r="I32" s="24">
        <v>0</v>
      </c>
      <c r="J32" s="24">
        <f>'ЮЛ РО'!J234</f>
        <v>711361.66</v>
      </c>
      <c r="K32" s="24">
        <f>'ЮЛ РО'!K234</f>
        <v>699368.84</v>
      </c>
      <c r="L32" s="24">
        <v>0</v>
      </c>
      <c r="M32" s="24">
        <v>0</v>
      </c>
      <c r="N32" s="32"/>
      <c r="O32" s="14"/>
      <c r="P32" s="26"/>
    </row>
    <row r="33" spans="1:16" x14ac:dyDescent="0.2">
      <c r="A33" s="20" t="s">
        <v>21</v>
      </c>
      <c r="B33" s="21">
        <f t="shared" si="0"/>
        <v>5146926.1005643988</v>
      </c>
      <c r="C33" s="21">
        <f t="shared" si="1"/>
        <v>4985087.6810193649</v>
      </c>
      <c r="D33" s="22">
        <f t="shared" si="2"/>
        <v>161838.41954503395</v>
      </c>
      <c r="E33" s="23">
        <f t="shared" si="3"/>
        <v>0.96855629624694106</v>
      </c>
      <c r="F33" s="24">
        <v>3011039.4605643987</v>
      </c>
      <c r="G33" s="24">
        <v>2841617.0410193647</v>
      </c>
      <c r="H33" s="24">
        <v>0</v>
      </c>
      <c r="I33" s="24">
        <f>'ФЛ СС'!K136</f>
        <v>25903.48</v>
      </c>
      <c r="J33" s="24">
        <f>'ЮЛ РО'!J237</f>
        <v>2135886.64</v>
      </c>
      <c r="K33" s="24">
        <f>'ЮЛ РО'!K237</f>
        <v>2117567.16</v>
      </c>
      <c r="L33" s="24">
        <v>0</v>
      </c>
      <c r="M33" s="24">
        <v>0</v>
      </c>
      <c r="N33" s="32"/>
      <c r="O33" s="14"/>
      <c r="P33" s="26"/>
    </row>
    <row r="34" spans="1:16" x14ac:dyDescent="0.2">
      <c r="A34" s="20" t="s">
        <v>22</v>
      </c>
      <c r="B34" s="21">
        <f t="shared" si="0"/>
        <v>1724348.5747711693</v>
      </c>
      <c r="C34" s="21">
        <f t="shared" si="1"/>
        <v>1475319.2770073984</v>
      </c>
      <c r="D34" s="22">
        <f t="shared" si="2"/>
        <v>249029.29776377091</v>
      </c>
      <c r="E34" s="23">
        <f t="shared" si="3"/>
        <v>0.85558065149511986</v>
      </c>
      <c r="F34" s="24">
        <v>1434681.9047711694</v>
      </c>
      <c r="G34" s="24">
        <v>1200135.9405073985</v>
      </c>
      <c r="H34" s="24">
        <v>0</v>
      </c>
      <c r="I34" s="24">
        <v>0</v>
      </c>
      <c r="J34" s="24">
        <f>'ЮЛ РО'!J240</f>
        <v>289666.67</v>
      </c>
      <c r="K34" s="24">
        <f>'ЮЛ РО'!K240</f>
        <v>275183.33649999998</v>
      </c>
      <c r="L34" s="24">
        <v>0</v>
      </c>
      <c r="M34" s="24">
        <v>0</v>
      </c>
      <c r="N34" s="32"/>
      <c r="O34" s="14"/>
      <c r="P34" s="26"/>
    </row>
    <row r="35" spans="1:16" x14ac:dyDescent="0.2">
      <c r="A35" s="20" t="s">
        <v>23</v>
      </c>
      <c r="B35" s="21">
        <f t="shared" si="0"/>
        <v>5794145.4020575471</v>
      </c>
      <c r="C35" s="21">
        <f t="shared" si="1"/>
        <v>5622967.7370243901</v>
      </c>
      <c r="D35" s="22">
        <f t="shared" si="2"/>
        <v>171177.66503315698</v>
      </c>
      <c r="E35" s="23">
        <f t="shared" si="3"/>
        <v>0.97045678816200054</v>
      </c>
      <c r="F35" s="24">
        <v>2995973.1620575474</v>
      </c>
      <c r="G35" s="24">
        <v>2855417.4570243899</v>
      </c>
      <c r="H35" s="24">
        <f>'ФЛ СС'!J139</f>
        <v>2295389.77</v>
      </c>
      <c r="I35" s="24">
        <f>'ФЛ СС'!K139</f>
        <v>2264925.71</v>
      </c>
      <c r="J35" s="24">
        <f>'ЮЛ РО'!J243</f>
        <v>322124.09000000003</v>
      </c>
      <c r="K35" s="24">
        <f>'ЮЛ РО'!K243</f>
        <v>322716.83</v>
      </c>
      <c r="L35" s="24">
        <f>'ЮЛ СС'!J123</f>
        <v>180658.38</v>
      </c>
      <c r="M35" s="24">
        <f>'ЮЛ СС'!K123</f>
        <v>179907.74</v>
      </c>
      <c r="N35" s="32"/>
      <c r="O35" s="14"/>
      <c r="P35" s="26"/>
    </row>
    <row r="36" spans="1:16" x14ac:dyDescent="0.2">
      <c r="A36" s="20" t="s">
        <v>24</v>
      </c>
      <c r="B36" s="21">
        <f t="shared" si="0"/>
        <v>15855542.978275791</v>
      </c>
      <c r="C36" s="21">
        <f t="shared" si="1"/>
        <v>14840386.547875805</v>
      </c>
      <c r="D36" s="22">
        <f t="shared" si="2"/>
        <v>1015156.430399986</v>
      </c>
      <c r="E36" s="23">
        <f t="shared" si="3"/>
        <v>0.93597466628604986</v>
      </c>
      <c r="F36" s="24">
        <v>6865521.1482757926</v>
      </c>
      <c r="G36" s="24">
        <v>6345358.6578758061</v>
      </c>
      <c r="H36" s="24">
        <f>'ФЛ СС'!J142</f>
        <v>8014703.5599999996</v>
      </c>
      <c r="I36" s="24">
        <f>'ФЛ СС'!K142</f>
        <v>7590015.0999999996</v>
      </c>
      <c r="J36" s="24">
        <f>'ЮЛ РО'!J246</f>
        <v>516165.19</v>
      </c>
      <c r="K36" s="24">
        <f>'ЮЛ РО'!K246</f>
        <v>477011.95</v>
      </c>
      <c r="L36" s="24">
        <f>'ЮЛ СС'!J126</f>
        <v>459153.08</v>
      </c>
      <c r="M36" s="24">
        <f>'ЮЛ СС'!K126</f>
        <v>428000.84</v>
      </c>
      <c r="N36" s="32"/>
      <c r="O36" s="14"/>
      <c r="P36" s="26"/>
    </row>
    <row r="37" spans="1:16" x14ac:dyDescent="0.2">
      <c r="A37" s="20" t="s">
        <v>25</v>
      </c>
      <c r="B37" s="21">
        <f t="shared" si="0"/>
        <v>3824286.4257368213</v>
      </c>
      <c r="C37" s="21">
        <f t="shared" si="1"/>
        <v>3590257.1342765335</v>
      </c>
      <c r="D37" s="22">
        <f t="shared" si="2"/>
        <v>234029.29146028776</v>
      </c>
      <c r="E37" s="23">
        <f t="shared" si="3"/>
        <v>0.93880445515657274</v>
      </c>
      <c r="F37" s="24">
        <v>3409259.8057368211</v>
      </c>
      <c r="G37" s="24">
        <v>3177938.2642765334</v>
      </c>
      <c r="H37" s="24">
        <v>0</v>
      </c>
      <c r="I37" s="24">
        <v>0</v>
      </c>
      <c r="J37" s="24">
        <f>'ЮЛ РО'!J249</f>
        <v>415026.62</v>
      </c>
      <c r="K37" s="24">
        <f>'ЮЛ РО'!K249</f>
        <v>412318.87</v>
      </c>
      <c r="L37" s="24">
        <v>0</v>
      </c>
      <c r="M37" s="24">
        <v>0</v>
      </c>
      <c r="N37" s="32"/>
      <c r="O37" s="14"/>
      <c r="P37" s="26"/>
    </row>
    <row r="38" spans="1:16" x14ac:dyDescent="0.2">
      <c r="A38" s="20" t="s">
        <v>26</v>
      </c>
      <c r="B38" s="21">
        <f t="shared" si="0"/>
        <v>3812451.7683487567</v>
      </c>
      <c r="C38" s="21">
        <f t="shared" si="1"/>
        <v>3181818.5457653292</v>
      </c>
      <c r="D38" s="22">
        <f t="shared" si="2"/>
        <v>630633.22258342756</v>
      </c>
      <c r="E38" s="23">
        <f t="shared" si="3"/>
        <v>0.83458591455005704</v>
      </c>
      <c r="F38" s="24">
        <v>3389109.9183487566</v>
      </c>
      <c r="G38" s="24">
        <v>2768504.2357653291</v>
      </c>
      <c r="H38" s="24">
        <v>0</v>
      </c>
      <c r="I38" s="24">
        <v>0</v>
      </c>
      <c r="J38" s="24">
        <f>'ЮЛ РО'!J252</f>
        <v>423341.85</v>
      </c>
      <c r="K38" s="24">
        <f>'ЮЛ РО'!K252</f>
        <v>413314.31</v>
      </c>
      <c r="L38" s="24">
        <v>0</v>
      </c>
      <c r="M38" s="24">
        <v>0</v>
      </c>
      <c r="N38" s="32"/>
      <c r="O38" s="14"/>
      <c r="P38" s="26"/>
    </row>
    <row r="39" spans="1:16" x14ac:dyDescent="0.2">
      <c r="A39" s="20" t="s">
        <v>27</v>
      </c>
      <c r="B39" s="21">
        <f t="shared" si="0"/>
        <v>23755742.867759939</v>
      </c>
      <c r="C39" s="21">
        <f t="shared" si="1"/>
        <v>21940081.030459967</v>
      </c>
      <c r="D39" s="22">
        <f t="shared" si="2"/>
        <v>1815661.8372999728</v>
      </c>
      <c r="E39" s="23">
        <f t="shared" si="3"/>
        <v>0.92356956179366234</v>
      </c>
      <c r="F39" s="24">
        <v>11730662.557759939</v>
      </c>
      <c r="G39" s="24">
        <v>10647327.880459964</v>
      </c>
      <c r="H39" s="24">
        <f>'ФЛ СС'!J145</f>
        <v>9912088.3900000006</v>
      </c>
      <c r="I39" s="24">
        <f>'ФЛ СС'!K145</f>
        <v>9255712.8000000007</v>
      </c>
      <c r="J39" s="24">
        <f>'ЮЛ РО'!J255</f>
        <v>1159308.72</v>
      </c>
      <c r="K39" s="24">
        <f>'ЮЛ РО'!K255</f>
        <v>1120371.76</v>
      </c>
      <c r="L39" s="24">
        <f>'ЮЛ СС'!J129</f>
        <v>953683.2</v>
      </c>
      <c r="M39" s="24">
        <f>'ЮЛ СС'!K129</f>
        <v>916668.59</v>
      </c>
      <c r="N39" s="32"/>
      <c r="O39" s="14"/>
      <c r="P39" s="26"/>
    </row>
    <row r="40" spans="1:16" x14ac:dyDescent="0.2">
      <c r="A40" s="20" t="s">
        <v>28</v>
      </c>
      <c r="B40" s="21">
        <f t="shared" si="0"/>
        <v>24527872.396748453</v>
      </c>
      <c r="C40" s="21">
        <f t="shared" si="1"/>
        <v>21553533.863458663</v>
      </c>
      <c r="D40" s="22">
        <f t="shared" si="2"/>
        <v>2974338.5332897902</v>
      </c>
      <c r="E40" s="23">
        <f t="shared" si="3"/>
        <v>0.87873638262713383</v>
      </c>
      <c r="F40" s="24">
        <v>11263633.886748454</v>
      </c>
      <c r="G40" s="24">
        <v>9114879.283458665</v>
      </c>
      <c r="H40" s="24">
        <f>'ФЛ СС'!J148</f>
        <v>7513444.8799999999</v>
      </c>
      <c r="I40" s="24">
        <f>'ФЛ СС'!K148</f>
        <v>6846356.6100000003</v>
      </c>
      <c r="J40" s="24">
        <f>'ЮЛ РО'!J258</f>
        <v>3790723.41</v>
      </c>
      <c r="K40" s="24">
        <f>'ЮЛ РО'!K258</f>
        <v>3645631.97</v>
      </c>
      <c r="L40" s="24">
        <f>'ЮЛ СС'!J132</f>
        <v>1960070.22</v>
      </c>
      <c r="M40" s="24">
        <f>'ЮЛ СС'!K132</f>
        <v>1946666</v>
      </c>
      <c r="N40" s="32"/>
      <c r="O40" s="14"/>
      <c r="P40" s="26"/>
    </row>
    <row r="41" spans="1:16" s="14" customFormat="1" x14ac:dyDescent="0.2">
      <c r="A41" s="15" t="s">
        <v>29</v>
      </c>
      <c r="B41" s="16">
        <f t="shared" si="0"/>
        <v>92889274.101755753</v>
      </c>
      <c r="C41" s="16">
        <f t="shared" si="1"/>
        <v>86238621.501731902</v>
      </c>
      <c r="D41" s="17">
        <f t="shared" si="2"/>
        <v>6650652.6000238508</v>
      </c>
      <c r="E41" s="18">
        <f t="shared" si="3"/>
        <v>0.92840236222819028</v>
      </c>
      <c r="F41" s="19">
        <v>47209556.811755769</v>
      </c>
      <c r="G41" s="19">
        <v>42298546.171731889</v>
      </c>
      <c r="H41" s="19">
        <f>'ФЛ СС'!J151</f>
        <v>39120879.890000001</v>
      </c>
      <c r="I41" s="19">
        <f>'ФЛ СС'!K151</f>
        <v>37782752.520000003</v>
      </c>
      <c r="J41" s="19">
        <f>'ЮЛ РО'!J261</f>
        <v>4746771.0199999996</v>
      </c>
      <c r="K41" s="19">
        <f>'ЮЛ РО'!K261</f>
        <v>4514452.88</v>
      </c>
      <c r="L41" s="19">
        <f>'ЮЛ СС'!J135</f>
        <v>1812066.38</v>
      </c>
      <c r="M41" s="19">
        <f>'ЮЛ СС'!K135</f>
        <v>1642869.93</v>
      </c>
      <c r="N41" s="32"/>
      <c r="P41" s="26"/>
    </row>
    <row r="42" spans="1:16" x14ac:dyDescent="0.2">
      <c r="A42" s="20" t="s">
        <v>30</v>
      </c>
      <c r="B42" s="21">
        <f t="shared" si="0"/>
        <v>30513689.783272944</v>
      </c>
      <c r="C42" s="21">
        <f t="shared" si="1"/>
        <v>28530441.562017746</v>
      </c>
      <c r="D42" s="22">
        <f t="shared" si="2"/>
        <v>1983248.2212551981</v>
      </c>
      <c r="E42" s="23">
        <f t="shared" si="3"/>
        <v>0.93500464102042558</v>
      </c>
      <c r="F42" s="24">
        <v>28444255.563272946</v>
      </c>
      <c r="G42" s="24">
        <v>26492465.812017746</v>
      </c>
      <c r="H42" s="24">
        <v>0</v>
      </c>
      <c r="I42" s="24">
        <v>0</v>
      </c>
      <c r="J42" s="24">
        <f>'ЮЛ РО'!J264</f>
        <v>2069434.22</v>
      </c>
      <c r="K42" s="24">
        <f>'ЮЛ РО'!K264</f>
        <v>2037975.75</v>
      </c>
      <c r="L42" s="24">
        <v>0</v>
      </c>
      <c r="M42" s="24">
        <v>0</v>
      </c>
      <c r="N42" s="32"/>
      <c r="O42" s="14"/>
      <c r="P42" s="26"/>
    </row>
    <row r="43" spans="1:16" x14ac:dyDescent="0.2">
      <c r="A43" s="20" t="s">
        <v>31</v>
      </c>
      <c r="B43" s="21">
        <f t="shared" si="0"/>
        <v>16967931.759649143</v>
      </c>
      <c r="C43" s="21">
        <f t="shared" si="1"/>
        <v>15807861.072424045</v>
      </c>
      <c r="D43" s="22">
        <f t="shared" si="2"/>
        <v>1160070.6872250978</v>
      </c>
      <c r="E43" s="23">
        <f t="shared" si="3"/>
        <v>0.93163157987328649</v>
      </c>
      <c r="F43" s="24">
        <v>15766279.089649141</v>
      </c>
      <c r="G43" s="24">
        <v>14618784.292424046</v>
      </c>
      <c r="H43" s="24">
        <v>0</v>
      </c>
      <c r="I43" s="24">
        <v>0</v>
      </c>
      <c r="J43" s="24">
        <f>'ЮЛ РО'!J267</f>
        <v>1201652.67</v>
      </c>
      <c r="K43" s="24">
        <f>'ЮЛ РО'!K267</f>
        <v>1189076.78</v>
      </c>
      <c r="L43" s="24">
        <v>0</v>
      </c>
      <c r="M43" s="24">
        <v>0</v>
      </c>
      <c r="N43" s="32"/>
      <c r="O43" s="14"/>
      <c r="P43" s="26"/>
    </row>
    <row r="44" spans="1:16" x14ac:dyDescent="0.2">
      <c r="A44" s="20" t="s">
        <v>32</v>
      </c>
      <c r="B44" s="21">
        <f t="shared" si="0"/>
        <v>13794466.223243156</v>
      </c>
      <c r="C44" s="21">
        <f t="shared" si="1"/>
        <v>12300827.688695971</v>
      </c>
      <c r="D44" s="22">
        <f t="shared" si="2"/>
        <v>1493638.5345471855</v>
      </c>
      <c r="E44" s="23">
        <f t="shared" si="3"/>
        <v>0.8917219042495127</v>
      </c>
      <c r="F44" s="24">
        <v>11823016.113243157</v>
      </c>
      <c r="G44" s="24">
        <v>10358799.998695971</v>
      </c>
      <c r="H44" s="24">
        <v>0</v>
      </c>
      <c r="I44" s="24">
        <v>0</v>
      </c>
      <c r="J44" s="24">
        <f>'ЮЛ РО'!J270</f>
        <v>1971450.11</v>
      </c>
      <c r="K44" s="24">
        <f>'ЮЛ РО'!K270</f>
        <v>1942027.69</v>
      </c>
      <c r="L44" s="24">
        <v>0</v>
      </c>
      <c r="M44" s="24">
        <v>0</v>
      </c>
      <c r="N44" s="32"/>
      <c r="O44" s="14"/>
      <c r="P44" s="26"/>
    </row>
    <row r="45" spans="1:16" x14ac:dyDescent="0.2">
      <c r="A45" s="20" t="s">
        <v>33</v>
      </c>
      <c r="B45" s="21">
        <f t="shared" si="0"/>
        <v>4910657.5108070904</v>
      </c>
      <c r="C45" s="21">
        <f t="shared" si="1"/>
        <v>4460138.590154469</v>
      </c>
      <c r="D45" s="22">
        <f t="shared" si="2"/>
        <v>450518.92065262143</v>
      </c>
      <c r="E45" s="23">
        <f t="shared" si="3"/>
        <v>0.90825690456702679</v>
      </c>
      <c r="F45" s="24">
        <v>1399406.9708070911</v>
      </c>
      <c r="G45" s="24">
        <v>1220659.2416544692</v>
      </c>
      <c r="H45" s="24">
        <f>'ФЛ СС'!J154</f>
        <v>3344727.11</v>
      </c>
      <c r="I45" s="24">
        <f>'ФЛ СС'!K154</f>
        <v>3081282.09</v>
      </c>
      <c r="J45" s="24">
        <f>'ЮЛ РО'!J273</f>
        <v>166523.43</v>
      </c>
      <c r="K45" s="24">
        <f>'ЮЛ РО'!K273</f>
        <v>158197.2585</v>
      </c>
      <c r="L45" s="24">
        <v>0</v>
      </c>
      <c r="M45" s="24">
        <v>0</v>
      </c>
      <c r="N45" s="32"/>
      <c r="O45" s="14"/>
      <c r="P45" s="26"/>
    </row>
    <row r="46" spans="1:16" x14ac:dyDescent="0.2">
      <c r="A46" s="20" t="s">
        <v>34</v>
      </c>
      <c r="B46" s="21">
        <f t="shared" si="0"/>
        <v>10404509.892102111</v>
      </c>
      <c r="C46" s="21">
        <f t="shared" si="1"/>
        <v>9507950.5932669248</v>
      </c>
      <c r="D46" s="22">
        <f t="shared" si="2"/>
        <v>896559.29883518629</v>
      </c>
      <c r="E46" s="23">
        <f t="shared" si="3"/>
        <v>0.91382974228168601</v>
      </c>
      <c r="F46" s="24">
        <v>9107064.0621021111</v>
      </c>
      <c r="G46" s="24">
        <v>8238036.5232669255</v>
      </c>
      <c r="H46" s="24">
        <v>0</v>
      </c>
      <c r="I46" s="24">
        <v>0</v>
      </c>
      <c r="J46" s="24">
        <f>'ЮЛ РО'!J276</f>
        <v>1297445.83</v>
      </c>
      <c r="K46" s="24">
        <f>'ЮЛ РО'!K276</f>
        <v>1269913.07</v>
      </c>
      <c r="L46" s="24">
        <v>0</v>
      </c>
      <c r="M46" s="24">
        <v>1</v>
      </c>
      <c r="N46" s="32"/>
      <c r="O46" s="14"/>
      <c r="P46" s="26"/>
    </row>
    <row r="47" spans="1:16" s="14" customFormat="1" x14ac:dyDescent="0.2">
      <c r="A47" s="15" t="s">
        <v>35</v>
      </c>
      <c r="B47" s="16">
        <f t="shared" si="0"/>
        <v>318167213.50873029</v>
      </c>
      <c r="C47" s="16">
        <f t="shared" si="1"/>
        <v>303280560.64528179</v>
      </c>
      <c r="D47" s="17">
        <f t="shared" si="2"/>
        <v>14886652.863448501</v>
      </c>
      <c r="E47" s="18">
        <f t="shared" si="3"/>
        <v>0.95321122909152289</v>
      </c>
      <c r="F47" s="19">
        <v>295784465.23873031</v>
      </c>
      <c r="G47" s="19">
        <v>281610209.14528179</v>
      </c>
      <c r="H47" s="19">
        <f>'ФЛ СС'!J157</f>
        <v>5421023.0099999998</v>
      </c>
      <c r="I47" s="19">
        <f>'ФЛ СС'!K157</f>
        <v>5216331.54</v>
      </c>
      <c r="J47" s="19">
        <f>'ЮЛ РО'!J279</f>
        <v>16849124</v>
      </c>
      <c r="K47" s="19">
        <f>'ЮЛ РО'!K279</f>
        <v>16339975.58</v>
      </c>
      <c r="L47" s="19">
        <f>'ЮЛ СС'!J141</f>
        <v>112601.26</v>
      </c>
      <c r="M47" s="19">
        <f>'ЮЛ СС'!K141</f>
        <v>114044.38</v>
      </c>
      <c r="N47" s="32"/>
      <c r="P47" s="26"/>
    </row>
    <row r="48" spans="1:16" x14ac:dyDescent="0.2">
      <c r="A48" s="20" t="s">
        <v>36</v>
      </c>
      <c r="B48" s="21">
        <f t="shared" si="0"/>
        <v>8678896.0127398297</v>
      </c>
      <c r="C48" s="21">
        <f t="shared" si="1"/>
        <v>6398704.0778970066</v>
      </c>
      <c r="D48" s="22">
        <f t="shared" si="2"/>
        <v>2280191.9348428231</v>
      </c>
      <c r="E48" s="23">
        <f t="shared" si="3"/>
        <v>0.73727166087763829</v>
      </c>
      <c r="F48" s="24">
        <v>8052205.7427398302</v>
      </c>
      <c r="G48" s="24">
        <v>5772013.8078970062</v>
      </c>
      <c r="H48" s="24">
        <v>0</v>
      </c>
      <c r="I48" s="24">
        <v>0</v>
      </c>
      <c r="J48" s="24">
        <f>'ЮЛ РО'!J282</f>
        <v>626690.27</v>
      </c>
      <c r="K48" s="24">
        <f>'ЮЛ РО'!K282</f>
        <v>626690.27</v>
      </c>
      <c r="L48" s="24">
        <v>0</v>
      </c>
      <c r="M48" s="24">
        <v>0</v>
      </c>
      <c r="N48" s="32"/>
      <c r="O48" s="14"/>
      <c r="P48" s="26"/>
    </row>
    <row r="49" spans="1:16" x14ac:dyDescent="0.2">
      <c r="A49" s="20" t="s">
        <v>37</v>
      </c>
      <c r="B49" s="21">
        <f t="shared" si="0"/>
        <v>13207039.397857999</v>
      </c>
      <c r="C49" s="21">
        <f t="shared" si="1"/>
        <v>10446348.070467863</v>
      </c>
      <c r="D49" s="22">
        <f t="shared" si="2"/>
        <v>2760691.3273901362</v>
      </c>
      <c r="E49" s="23">
        <f t="shared" si="3"/>
        <v>0.79096819171767729</v>
      </c>
      <c r="F49" s="24">
        <v>12518877.337857999</v>
      </c>
      <c r="G49" s="24">
        <v>9769123.6504678633</v>
      </c>
      <c r="H49" s="24">
        <v>0</v>
      </c>
      <c r="I49" s="24">
        <v>0</v>
      </c>
      <c r="J49" s="24">
        <f>'ЮЛ РО'!J285</f>
        <v>688162.06</v>
      </c>
      <c r="K49" s="24">
        <f>'ЮЛ РО'!K285</f>
        <v>677224.42</v>
      </c>
      <c r="L49" s="24">
        <v>0</v>
      </c>
      <c r="M49" s="24">
        <v>0</v>
      </c>
      <c r="N49" s="32"/>
      <c r="O49" s="14"/>
      <c r="P49" s="26"/>
    </row>
    <row r="50" spans="1:16" x14ac:dyDescent="0.2">
      <c r="A50" s="20" t="s">
        <v>38</v>
      </c>
      <c r="B50" s="21">
        <f t="shared" si="0"/>
        <v>24211494.429248143</v>
      </c>
      <c r="C50" s="21">
        <f t="shared" si="1"/>
        <v>22934642.82433179</v>
      </c>
      <c r="D50" s="22">
        <f t="shared" si="2"/>
        <v>1276851.6049163528</v>
      </c>
      <c r="E50" s="23">
        <f t="shared" si="3"/>
        <v>0.94726258601476987</v>
      </c>
      <c r="F50" s="24">
        <v>11568606.579248143</v>
      </c>
      <c r="G50" s="24">
        <v>10948995.207831791</v>
      </c>
      <c r="H50" s="24">
        <f>'ФЛ СС'!J160</f>
        <v>10705694.279999999</v>
      </c>
      <c r="I50" s="24">
        <f>'ФЛ СС'!K160</f>
        <v>10164019.65</v>
      </c>
      <c r="J50" s="24">
        <f>'ЮЛ РО'!J288</f>
        <v>1237037.27</v>
      </c>
      <c r="K50" s="24">
        <f>'ЮЛ РО'!K288</f>
        <v>1175185.4065</v>
      </c>
      <c r="L50" s="24">
        <f>'ЮЛ СС'!J144</f>
        <v>700156.3</v>
      </c>
      <c r="M50" s="24">
        <f>'ЮЛ СС'!K144</f>
        <v>646442.56000000006</v>
      </c>
      <c r="N50" s="32"/>
      <c r="O50" s="14"/>
      <c r="P50" s="26"/>
    </row>
    <row r="51" spans="1:16" x14ac:dyDescent="0.2">
      <c r="A51" s="20" t="s">
        <v>39</v>
      </c>
      <c r="B51" s="21">
        <f t="shared" si="0"/>
        <v>7354983.6174366996</v>
      </c>
      <c r="C51" s="21">
        <f t="shared" si="1"/>
        <v>6284466.0810436737</v>
      </c>
      <c r="D51" s="22">
        <f t="shared" si="2"/>
        <v>1070517.5363930259</v>
      </c>
      <c r="E51" s="23">
        <f t="shared" si="3"/>
        <v>0.85445004474855457</v>
      </c>
      <c r="F51" s="24">
        <v>5478337.0874367002</v>
      </c>
      <c r="G51" s="24">
        <v>4425289.2210436743</v>
      </c>
      <c r="H51" s="24">
        <f>'ФЛ СС'!J163</f>
        <v>747483.09</v>
      </c>
      <c r="I51" s="24">
        <f>'ФЛ СС'!K163</f>
        <v>647481.37</v>
      </c>
      <c r="J51" s="24">
        <f>'ЮЛ РО'!J291</f>
        <v>303689.05</v>
      </c>
      <c r="K51" s="24">
        <f>'ЮЛ РО'!K291</f>
        <v>301675.23</v>
      </c>
      <c r="L51" s="24">
        <f>'ЮЛ СС'!J147</f>
        <v>825474.39</v>
      </c>
      <c r="M51" s="24">
        <f>'ЮЛ СС'!K147</f>
        <v>910020.26</v>
      </c>
      <c r="N51" s="32"/>
      <c r="O51" s="14"/>
      <c r="P51" s="26"/>
    </row>
    <row r="52" spans="1:16" s="14" customFormat="1" x14ac:dyDescent="0.2">
      <c r="A52" s="15" t="s">
        <v>40</v>
      </c>
      <c r="B52" s="16">
        <f t="shared" si="0"/>
        <v>1327543120.2870271</v>
      </c>
      <c r="C52" s="16">
        <f t="shared" si="1"/>
        <v>1247052510.6467707</v>
      </c>
      <c r="D52" s="17">
        <f t="shared" si="2"/>
        <v>80490609.640256405</v>
      </c>
      <c r="E52" s="18">
        <f t="shared" si="3"/>
        <v>0.93936874184331309</v>
      </c>
      <c r="F52" s="19">
        <v>911576072.72702682</v>
      </c>
      <c r="G52" s="19">
        <v>853256680.58127081</v>
      </c>
      <c r="H52" s="19">
        <f>'ФЛ СС'!J166</f>
        <v>362440539.25</v>
      </c>
      <c r="I52" s="19">
        <f>'ФЛ СС'!K166</f>
        <v>342945265.91000003</v>
      </c>
      <c r="J52" s="19">
        <f>'ЮЛ РО'!J294</f>
        <v>53500245.890000001</v>
      </c>
      <c r="K52" s="19">
        <f>'ЮЛ РО'!K294</f>
        <v>50825233.5955</v>
      </c>
      <c r="L52" s="19">
        <f>'ЮЛ СС'!J150</f>
        <v>26262.42</v>
      </c>
      <c r="M52" s="19">
        <f>'ЮЛ СС'!K150</f>
        <v>25330.560000000001</v>
      </c>
      <c r="N52" s="32"/>
      <c r="P52" s="26"/>
    </row>
    <row r="53" spans="1:16" x14ac:dyDescent="0.2">
      <c r="A53" s="20" t="s">
        <v>41</v>
      </c>
      <c r="B53" s="21">
        <f t="shared" si="0"/>
        <v>63413536.227076732</v>
      </c>
      <c r="C53" s="21">
        <f t="shared" si="1"/>
        <v>61870485.89631705</v>
      </c>
      <c r="D53" s="22">
        <f t="shared" si="2"/>
        <v>1543050.3307596818</v>
      </c>
      <c r="E53" s="23">
        <f t="shared" si="3"/>
        <v>0.97566686195776575</v>
      </c>
      <c r="F53" s="24">
        <v>57855759.937076733</v>
      </c>
      <c r="G53" s="24">
        <v>56571440.056317046</v>
      </c>
      <c r="H53" s="24">
        <v>0</v>
      </c>
      <c r="I53" s="24">
        <v>0</v>
      </c>
      <c r="J53" s="24">
        <f>'ЮЛ РО'!J297</f>
        <v>5557776.29</v>
      </c>
      <c r="K53" s="24">
        <f>'ЮЛ РО'!K297</f>
        <v>5299045.84</v>
      </c>
      <c r="L53" s="24">
        <v>0</v>
      </c>
      <c r="M53" s="24">
        <v>0</v>
      </c>
      <c r="N53" s="32"/>
      <c r="O53" s="14"/>
      <c r="P53" s="26"/>
    </row>
    <row r="54" spans="1:16" x14ac:dyDescent="0.2">
      <c r="A54" s="20" t="s">
        <v>42</v>
      </c>
      <c r="B54" s="21">
        <f t="shared" si="0"/>
        <v>13816335.63231409</v>
      </c>
      <c r="C54" s="21">
        <f t="shared" si="1"/>
        <v>12760772.975194462</v>
      </c>
      <c r="D54" s="22">
        <f t="shared" si="2"/>
        <v>1055562.657119628</v>
      </c>
      <c r="E54" s="23">
        <f t="shared" si="3"/>
        <v>0.92360038976971259</v>
      </c>
      <c r="F54" s="24">
        <v>12008116.922314089</v>
      </c>
      <c r="G54" s="24">
        <v>11042965.200694462</v>
      </c>
      <c r="H54" s="24">
        <v>0</v>
      </c>
      <c r="I54" s="24">
        <v>0</v>
      </c>
      <c r="J54" s="24">
        <f>'ЮЛ РО'!J300</f>
        <v>1808218.71</v>
      </c>
      <c r="K54" s="24">
        <f>'ЮЛ РО'!K300</f>
        <v>1717807.7744999998</v>
      </c>
      <c r="L54" s="24">
        <v>0</v>
      </c>
      <c r="M54" s="24">
        <v>0</v>
      </c>
      <c r="N54" s="32"/>
      <c r="O54" s="14"/>
      <c r="P54" s="26"/>
    </row>
    <row r="55" spans="1:16" x14ac:dyDescent="0.2">
      <c r="A55" s="20" t="s">
        <v>43</v>
      </c>
      <c r="B55" s="21">
        <f t="shared" si="0"/>
        <v>23283032.284448393</v>
      </c>
      <c r="C55" s="21">
        <f t="shared" si="1"/>
        <v>21729637.386204626</v>
      </c>
      <c r="D55" s="22">
        <f t="shared" si="2"/>
        <v>1553394.8982437663</v>
      </c>
      <c r="E55" s="23">
        <f t="shared" si="3"/>
        <v>0.93328210521439092</v>
      </c>
      <c r="F55" s="24">
        <v>20777458.524448391</v>
      </c>
      <c r="G55" s="24">
        <v>19251030.116204627</v>
      </c>
      <c r="H55" s="24">
        <v>0</v>
      </c>
      <c r="I55" s="24">
        <v>0</v>
      </c>
      <c r="J55" s="24">
        <f>'ЮЛ РО'!J303</f>
        <v>2505573.7599999998</v>
      </c>
      <c r="K55" s="24">
        <f>'ЮЛ РО'!K303</f>
        <v>2478607.27</v>
      </c>
      <c r="L55" s="24">
        <v>0</v>
      </c>
      <c r="M55" s="24">
        <v>0</v>
      </c>
      <c r="N55" s="32"/>
      <c r="O55" s="14"/>
      <c r="P55" s="26"/>
    </row>
    <row r="56" spans="1:16" x14ac:dyDescent="0.2">
      <c r="A56" s="20" t="s">
        <v>44</v>
      </c>
      <c r="B56" s="21">
        <f t="shared" si="0"/>
        <v>46359155.656497799</v>
      </c>
      <c r="C56" s="21">
        <f t="shared" si="1"/>
        <v>43654325.746830039</v>
      </c>
      <c r="D56" s="22">
        <f t="shared" si="2"/>
        <v>2704829.9096677601</v>
      </c>
      <c r="E56" s="23">
        <f t="shared" si="3"/>
        <v>0.94165489273123448</v>
      </c>
      <c r="F56" s="24">
        <v>36105536.356497802</v>
      </c>
      <c r="G56" s="24">
        <v>33834569.496830039</v>
      </c>
      <c r="H56" s="24">
        <f>'ФЛ СС'!J169</f>
        <v>6282071.8600000003</v>
      </c>
      <c r="I56" s="24">
        <f>'ФЛ СС'!K169</f>
        <v>6011393.96</v>
      </c>
      <c r="J56" s="24">
        <f>'ЮЛ РО'!J306</f>
        <v>3971547.44</v>
      </c>
      <c r="K56" s="24">
        <f>'ЮЛ РО'!K306</f>
        <v>3808362.29</v>
      </c>
      <c r="L56" s="24">
        <v>0</v>
      </c>
      <c r="M56" s="24">
        <v>0</v>
      </c>
      <c r="N56" s="32"/>
      <c r="O56" s="14"/>
      <c r="P56" s="26"/>
    </row>
    <row r="57" spans="1:16" x14ac:dyDescent="0.2">
      <c r="A57" s="20" t="s">
        <v>45</v>
      </c>
      <c r="B57" s="21">
        <f t="shared" si="0"/>
        <v>40243456.440273538</v>
      </c>
      <c r="C57" s="21">
        <f t="shared" si="1"/>
        <v>38422989.88650316</v>
      </c>
      <c r="D57" s="22">
        <f t="shared" si="2"/>
        <v>1820466.5537703782</v>
      </c>
      <c r="E57" s="23">
        <f t="shared" si="3"/>
        <v>0.95476366309459071</v>
      </c>
      <c r="F57" s="24">
        <v>36191732.990273535</v>
      </c>
      <c r="G57" s="24">
        <v>34542496.876503162</v>
      </c>
      <c r="H57" s="24">
        <v>0</v>
      </c>
      <c r="I57" s="24">
        <v>0</v>
      </c>
      <c r="J57" s="24">
        <f>'ЮЛ РО'!J309</f>
        <v>4051723.45</v>
      </c>
      <c r="K57" s="24">
        <f>'ЮЛ РО'!K309</f>
        <v>3880493.01</v>
      </c>
      <c r="L57" s="24">
        <v>0</v>
      </c>
      <c r="M57" s="24">
        <v>0</v>
      </c>
      <c r="N57" s="32"/>
      <c r="O57" s="14"/>
      <c r="P57" s="26"/>
    </row>
    <row r="58" spans="1:16" s="14" customFormat="1" x14ac:dyDescent="0.2">
      <c r="A58" s="15" t="s">
        <v>46</v>
      </c>
      <c r="B58" s="16">
        <f t="shared" si="0"/>
        <v>574833010.82769465</v>
      </c>
      <c r="C58" s="16">
        <f t="shared" si="1"/>
        <v>548383383.03070402</v>
      </c>
      <c r="D58" s="17">
        <f t="shared" si="2"/>
        <v>26449627.796990633</v>
      </c>
      <c r="E58" s="18">
        <f t="shared" si="3"/>
        <v>0.95398728448300807</v>
      </c>
      <c r="F58" s="19">
        <v>98803257.23769477</v>
      </c>
      <c r="G58" s="19">
        <v>91600418.580704093</v>
      </c>
      <c r="H58" s="19">
        <f>'ФЛ СС'!J172</f>
        <v>454708395.74000001</v>
      </c>
      <c r="I58" s="19">
        <f>'ФЛ СС'!K172</f>
        <v>435345277.07999998</v>
      </c>
      <c r="J58" s="19">
        <f>'ЮЛ РО'!J312</f>
        <v>8836279.9199999999</v>
      </c>
      <c r="K58" s="19">
        <f>'ЮЛ РО'!K312</f>
        <v>8833366.2699999996</v>
      </c>
      <c r="L58" s="19">
        <f>'ЮЛ СС'!J153</f>
        <v>12485077.93</v>
      </c>
      <c r="M58" s="19">
        <f>'ЮЛ СС'!K153</f>
        <v>12604321.1</v>
      </c>
      <c r="N58" s="32"/>
      <c r="P58" s="26"/>
    </row>
    <row r="59" spans="1:16" x14ac:dyDescent="0.2">
      <c r="A59" s="20" t="s">
        <v>47</v>
      </c>
      <c r="B59" s="21">
        <f t="shared" si="0"/>
        <v>61812511.47719913</v>
      </c>
      <c r="C59" s="21">
        <f t="shared" si="1"/>
        <v>58725990.415284783</v>
      </c>
      <c r="D59" s="22">
        <f t="shared" si="2"/>
        <v>3086521.0619143471</v>
      </c>
      <c r="E59" s="23">
        <f t="shared" si="3"/>
        <v>0.95006640260761976</v>
      </c>
      <c r="F59" s="24">
        <v>36570952.787199125</v>
      </c>
      <c r="G59" s="24">
        <v>34428165.205284782</v>
      </c>
      <c r="H59" s="24">
        <f>'ФЛ СС'!J175</f>
        <v>4900752.3899999997</v>
      </c>
      <c r="I59" s="24">
        <f>'ФЛ СС'!K175</f>
        <v>4657848.3899999997</v>
      </c>
      <c r="J59" s="24">
        <f>'ЮЛ РО'!J315</f>
        <v>2100651.7000000002</v>
      </c>
      <c r="K59" s="24">
        <f>'ЮЛ РО'!K315</f>
        <v>2108596.92</v>
      </c>
      <c r="L59" s="24">
        <f>'ЮЛ СС'!J156</f>
        <v>18240154.600000001</v>
      </c>
      <c r="M59" s="24">
        <f>'ЮЛ СС'!K156</f>
        <v>17531379.899999999</v>
      </c>
      <c r="N59" s="32"/>
      <c r="O59" s="14"/>
      <c r="P59" s="26"/>
    </row>
    <row r="60" spans="1:16" x14ac:dyDescent="0.2">
      <c r="A60" s="20" t="s">
        <v>48</v>
      </c>
      <c r="B60" s="21">
        <f t="shared" si="0"/>
        <v>1168329.0790882381</v>
      </c>
      <c r="C60" s="21">
        <f t="shared" si="1"/>
        <v>1022345.0237750635</v>
      </c>
      <c r="D60" s="22">
        <f t="shared" si="2"/>
        <v>145984.05531317461</v>
      </c>
      <c r="E60" s="23">
        <f t="shared" si="3"/>
        <v>0.87504885573241031</v>
      </c>
      <c r="F60" s="24">
        <v>975115.379088238</v>
      </c>
      <c r="G60" s="24">
        <v>836797.08377506339</v>
      </c>
      <c r="H60" s="24">
        <v>0</v>
      </c>
      <c r="I60" s="24">
        <v>0</v>
      </c>
      <c r="J60" s="24">
        <f>'ЮЛ РО'!J318</f>
        <v>193213.7</v>
      </c>
      <c r="K60" s="24">
        <f>'ЮЛ РО'!K318</f>
        <v>185547.94</v>
      </c>
      <c r="L60" s="24">
        <v>0</v>
      </c>
      <c r="M60" s="24">
        <v>0</v>
      </c>
      <c r="N60" s="32"/>
      <c r="O60" s="14"/>
      <c r="P60" s="26"/>
    </row>
    <row r="61" spans="1:16" x14ac:dyDescent="0.2">
      <c r="A61" s="20" t="s">
        <v>49</v>
      </c>
      <c r="B61" s="21">
        <f t="shared" si="0"/>
        <v>4244249.5718806079</v>
      </c>
      <c r="C61" s="21">
        <f t="shared" si="1"/>
        <v>3491539.3799402602</v>
      </c>
      <c r="D61" s="22">
        <f t="shared" si="2"/>
        <v>752710.19194034766</v>
      </c>
      <c r="E61" s="23">
        <f t="shared" si="3"/>
        <v>0.82265175994190531</v>
      </c>
      <c r="F61" s="24">
        <v>3930695.6518806075</v>
      </c>
      <c r="G61" s="24">
        <v>3177985.4599402603</v>
      </c>
      <c r="H61" s="24">
        <v>0</v>
      </c>
      <c r="I61" s="24">
        <v>0</v>
      </c>
      <c r="J61" s="24">
        <f>'ЮЛ РО'!J321</f>
        <v>313553.91999999998</v>
      </c>
      <c r="K61" s="24">
        <f>'ЮЛ РО'!K321</f>
        <v>313553.91999999998</v>
      </c>
      <c r="L61" s="24">
        <v>0</v>
      </c>
      <c r="M61" s="24">
        <v>0</v>
      </c>
      <c r="N61" s="32"/>
      <c r="O61" s="14"/>
      <c r="P61" s="26"/>
    </row>
    <row r="62" spans="1:16" x14ac:dyDescent="0.2">
      <c r="A62" s="20" t="s">
        <v>50</v>
      </c>
      <c r="B62" s="21">
        <f t="shared" si="0"/>
        <v>17863428.752995744</v>
      </c>
      <c r="C62" s="21">
        <f t="shared" si="1"/>
        <v>16494610.821946174</v>
      </c>
      <c r="D62" s="22">
        <f t="shared" si="2"/>
        <v>1368817.9310495704</v>
      </c>
      <c r="E62" s="23">
        <f t="shared" si="3"/>
        <v>0.92337316928475921</v>
      </c>
      <c r="F62" s="24">
        <v>13901172.832995743</v>
      </c>
      <c r="G62" s="24">
        <v>12618769.731946174</v>
      </c>
      <c r="H62" s="24">
        <v>0</v>
      </c>
      <c r="I62" s="24">
        <v>0</v>
      </c>
      <c r="J62" s="24">
        <f>'ЮЛ РО'!J324</f>
        <v>3962255.92</v>
      </c>
      <c r="K62" s="24">
        <f>'ЮЛ РО'!K324</f>
        <v>3875841.09</v>
      </c>
      <c r="L62" s="24">
        <v>0</v>
      </c>
      <c r="M62" s="24">
        <v>0</v>
      </c>
      <c r="N62" s="32"/>
      <c r="O62" s="14"/>
      <c r="P62" s="26"/>
    </row>
    <row r="63" spans="1:16" x14ac:dyDescent="0.2">
      <c r="A63" s="20" t="s">
        <v>51</v>
      </c>
      <c r="B63" s="21">
        <f t="shared" si="0"/>
        <v>6049374.433529458</v>
      </c>
      <c r="C63" s="21">
        <f t="shared" si="1"/>
        <v>5512826.5036902474</v>
      </c>
      <c r="D63" s="22">
        <f t="shared" si="2"/>
        <v>536547.92983921058</v>
      </c>
      <c r="E63" s="23">
        <f t="shared" si="3"/>
        <v>0.91130522077368481</v>
      </c>
      <c r="F63" s="24">
        <v>5556606.1935294578</v>
      </c>
      <c r="G63" s="24">
        <v>5023432.5436902475</v>
      </c>
      <c r="H63" s="24">
        <v>0</v>
      </c>
      <c r="I63" s="24">
        <v>0</v>
      </c>
      <c r="J63" s="24">
        <f>'ЮЛ РО'!J327</f>
        <v>492768.24</v>
      </c>
      <c r="K63" s="24">
        <f>'ЮЛ РО'!K327</f>
        <v>489393.96</v>
      </c>
      <c r="L63" s="24">
        <v>0</v>
      </c>
      <c r="M63" s="24">
        <v>0</v>
      </c>
      <c r="N63" s="32"/>
      <c r="O63" s="14"/>
      <c r="P63" s="26"/>
    </row>
    <row r="64" spans="1:16" s="14" customFormat="1" x14ac:dyDescent="0.2">
      <c r="A64" s="15" t="s">
        <v>52</v>
      </c>
      <c r="B64" s="16">
        <f t="shared" si="0"/>
        <v>81624228.994602501</v>
      </c>
      <c r="C64" s="16">
        <f t="shared" si="1"/>
        <v>79402883.741975814</v>
      </c>
      <c r="D64" s="17">
        <f t="shared" si="2"/>
        <v>2221345.2526266873</v>
      </c>
      <c r="E64" s="18">
        <f t="shared" si="3"/>
        <v>0.97278571228190625</v>
      </c>
      <c r="F64" s="19">
        <v>67751991.764602497</v>
      </c>
      <c r="G64" s="19">
        <v>65706711.101975821</v>
      </c>
      <c r="H64" s="19">
        <f>'ФЛ СС'!J13</f>
        <v>4063808.59</v>
      </c>
      <c r="I64" s="19">
        <f>'ФЛ СС'!K13</f>
        <v>3895599.18</v>
      </c>
      <c r="J64" s="19">
        <f>'ЮЛ РО'!J12</f>
        <v>9654490.4000000004</v>
      </c>
      <c r="K64" s="19">
        <f>'ЮЛ РО'!K12</f>
        <v>9534150.8900000006</v>
      </c>
      <c r="L64" s="19">
        <f>'ЮЛ СС'!J12</f>
        <v>153938.23999999999</v>
      </c>
      <c r="M64" s="19">
        <f>'ЮЛ СС'!K12</f>
        <v>266422.57</v>
      </c>
      <c r="N64" s="32"/>
      <c r="P64" s="26"/>
    </row>
    <row r="65" spans="1:16" x14ac:dyDescent="0.2">
      <c r="A65" s="20" t="s">
        <v>53</v>
      </c>
      <c r="B65" s="21">
        <f t="shared" si="0"/>
        <v>6736475.0853031948</v>
      </c>
      <c r="C65" s="21">
        <f t="shared" si="1"/>
        <v>6284852.211675995</v>
      </c>
      <c r="D65" s="22">
        <f t="shared" si="2"/>
        <v>451622.87362719979</v>
      </c>
      <c r="E65" s="23">
        <f t="shared" si="3"/>
        <v>0.93295857731107856</v>
      </c>
      <c r="F65" s="24">
        <v>5288374.1653031949</v>
      </c>
      <c r="G65" s="24">
        <v>4909156.3376759952</v>
      </c>
      <c r="H65" s="24">
        <v>0</v>
      </c>
      <c r="I65" s="24">
        <v>0</v>
      </c>
      <c r="J65" s="24">
        <f>'ЮЛ РО'!J15</f>
        <v>1448100.92</v>
      </c>
      <c r="K65" s="24">
        <f>'ЮЛ РО'!K15</f>
        <v>1375695.8739999998</v>
      </c>
      <c r="L65" s="24">
        <v>0</v>
      </c>
      <c r="M65" s="24">
        <v>0</v>
      </c>
      <c r="N65" s="32"/>
      <c r="O65" s="14"/>
      <c r="P65" s="26"/>
    </row>
    <row r="66" spans="1:16" x14ac:dyDescent="0.2">
      <c r="A66" s="20" t="s">
        <v>54</v>
      </c>
      <c r="B66" s="21">
        <f t="shared" si="0"/>
        <v>2093480.784950454</v>
      </c>
      <c r="C66" s="21">
        <f t="shared" si="1"/>
        <v>1541688.020016205</v>
      </c>
      <c r="D66" s="22">
        <f t="shared" si="2"/>
        <v>551792.76493424899</v>
      </c>
      <c r="E66" s="23">
        <f t="shared" si="3"/>
        <v>0.73642329611957336</v>
      </c>
      <c r="F66" s="24">
        <v>1447930.814950454</v>
      </c>
      <c r="G66" s="24">
        <v>902500.21001620486</v>
      </c>
      <c r="H66" s="24">
        <v>0</v>
      </c>
      <c r="I66" s="24">
        <v>0</v>
      </c>
      <c r="J66" s="24">
        <f>'ЮЛ РО'!J18</f>
        <v>645549.97</v>
      </c>
      <c r="K66" s="24">
        <f>'ЮЛ РО'!K18</f>
        <v>639187.81000000006</v>
      </c>
      <c r="L66" s="24">
        <v>0</v>
      </c>
      <c r="M66" s="24">
        <v>0</v>
      </c>
      <c r="N66" s="32"/>
      <c r="O66" s="14"/>
      <c r="P66" s="26"/>
    </row>
    <row r="67" spans="1:16" x14ac:dyDescent="0.2">
      <c r="A67" s="20" t="s">
        <v>55</v>
      </c>
      <c r="B67" s="21">
        <f t="shared" si="0"/>
        <v>6456423.0946597988</v>
      </c>
      <c r="C67" s="21">
        <f t="shared" si="1"/>
        <v>5850831.3023068467</v>
      </c>
      <c r="D67" s="22">
        <f t="shared" si="2"/>
        <v>605591.79235295206</v>
      </c>
      <c r="E67" s="23">
        <f t="shared" si="3"/>
        <v>0.90620320516884256</v>
      </c>
      <c r="F67" s="24">
        <v>6286680.2746597985</v>
      </c>
      <c r="G67" s="24">
        <v>5683018.7223068466</v>
      </c>
      <c r="H67" s="24">
        <v>0</v>
      </c>
      <c r="I67" s="24">
        <v>0</v>
      </c>
      <c r="J67" s="24">
        <f>'ЮЛ РО'!J21</f>
        <v>169742.82</v>
      </c>
      <c r="K67" s="24">
        <f>'ЮЛ РО'!K21</f>
        <v>167812.58</v>
      </c>
      <c r="L67" s="24">
        <v>0</v>
      </c>
      <c r="M67" s="24">
        <v>0</v>
      </c>
      <c r="N67" s="32"/>
      <c r="O67" s="14"/>
      <c r="P67" s="26"/>
    </row>
    <row r="68" spans="1:16" x14ac:dyDescent="0.2">
      <c r="A68" s="20" t="s">
        <v>56</v>
      </c>
      <c r="B68" s="21">
        <f t="shared" si="0"/>
        <v>1258931.805781231</v>
      </c>
      <c r="C68" s="21">
        <f t="shared" si="1"/>
        <v>1251960.817356684</v>
      </c>
      <c r="D68" s="22">
        <f t="shared" si="2"/>
        <v>6970.9884245470166</v>
      </c>
      <c r="E68" s="23">
        <f t="shared" si="3"/>
        <v>0.99446277519359261</v>
      </c>
      <c r="F68" s="24">
        <v>1054725.245781231</v>
      </c>
      <c r="G68" s="24">
        <v>1052521.077356684</v>
      </c>
      <c r="H68" s="24">
        <v>0</v>
      </c>
      <c r="I68" s="24">
        <v>0</v>
      </c>
      <c r="J68" s="24">
        <f>'ЮЛ РО'!J24</f>
        <v>204206.56</v>
      </c>
      <c r="K68" s="24">
        <f>'ЮЛ РО'!K24</f>
        <v>199439.74</v>
      </c>
      <c r="L68" s="24">
        <v>0</v>
      </c>
      <c r="M68" s="24">
        <v>0</v>
      </c>
      <c r="N68" s="32"/>
      <c r="O68" s="14"/>
      <c r="P68" s="26"/>
    </row>
    <row r="69" spans="1:16" x14ac:dyDescent="0.2">
      <c r="A69" s="20" t="s">
        <v>57</v>
      </c>
      <c r="B69" s="21">
        <f t="shared" si="0"/>
        <v>2423795.0879412112</v>
      </c>
      <c r="C69" s="21">
        <f t="shared" si="1"/>
        <v>2411953.9453721796</v>
      </c>
      <c r="D69" s="22">
        <f t="shared" si="2"/>
        <v>11841.142569031566</v>
      </c>
      <c r="E69" s="23">
        <f t="shared" si="3"/>
        <v>0.99511462721087962</v>
      </c>
      <c r="F69" s="24">
        <v>2385799.3979412112</v>
      </c>
      <c r="G69" s="24">
        <v>2374452.1753721796</v>
      </c>
      <c r="H69" s="24">
        <v>0</v>
      </c>
      <c r="I69" s="24">
        <v>0</v>
      </c>
      <c r="J69" s="24">
        <f>'ЮЛ РО'!J27</f>
        <v>37995.69</v>
      </c>
      <c r="K69" s="24">
        <f>'ЮЛ РО'!K27</f>
        <v>37501.769999999997</v>
      </c>
      <c r="L69" s="24">
        <v>0</v>
      </c>
      <c r="M69" s="24">
        <v>0</v>
      </c>
      <c r="N69" s="32"/>
      <c r="O69" s="14"/>
      <c r="P69" s="26"/>
    </row>
    <row r="70" spans="1:16" x14ac:dyDescent="0.2">
      <c r="A70" s="20" t="s">
        <v>58</v>
      </c>
      <c r="B70" s="21">
        <f t="shared" si="0"/>
        <v>5089131.6502945274</v>
      </c>
      <c r="C70" s="21">
        <f t="shared" si="1"/>
        <v>5011550.5032784948</v>
      </c>
      <c r="D70" s="22">
        <f t="shared" si="2"/>
        <v>77581.147016032599</v>
      </c>
      <c r="E70" s="23">
        <f t="shared" si="3"/>
        <v>0.98475552366354235</v>
      </c>
      <c r="F70" s="24">
        <v>4791261.0702945273</v>
      </c>
      <c r="G70" s="24">
        <v>4716257.8832784947</v>
      </c>
      <c r="H70" s="24">
        <v>0</v>
      </c>
      <c r="I70" s="24">
        <v>0</v>
      </c>
      <c r="J70" s="24">
        <f>'ЮЛ РО'!J30</f>
        <v>297870.58</v>
      </c>
      <c r="K70" s="24">
        <f>'ЮЛ РО'!K30</f>
        <v>295292.62</v>
      </c>
      <c r="L70" s="24">
        <v>0</v>
      </c>
      <c r="M70" s="24">
        <v>0</v>
      </c>
      <c r="N70" s="32"/>
      <c r="O70" s="14"/>
      <c r="P70" s="26"/>
    </row>
    <row r="71" spans="1:16" x14ac:dyDescent="0.2">
      <c r="A71" s="20" t="s">
        <v>59</v>
      </c>
      <c r="B71" s="21">
        <f t="shared" si="0"/>
        <v>5703417.9124075519</v>
      </c>
      <c r="C71" s="21">
        <f t="shared" si="1"/>
        <v>5534015.816442823</v>
      </c>
      <c r="D71" s="22">
        <f t="shared" si="2"/>
        <v>169402.09596472885</v>
      </c>
      <c r="E71" s="23">
        <f t="shared" si="3"/>
        <v>0.97029814427657468</v>
      </c>
      <c r="F71" s="24">
        <v>5239015.742407552</v>
      </c>
      <c r="G71" s="24">
        <v>5072951.566442823</v>
      </c>
      <c r="H71" s="24">
        <v>0</v>
      </c>
      <c r="I71" s="24">
        <v>0</v>
      </c>
      <c r="J71" s="24">
        <f>'ЮЛ РО'!J33</f>
        <v>464402.17</v>
      </c>
      <c r="K71" s="24">
        <f>'ЮЛ РО'!K33</f>
        <v>461064.25</v>
      </c>
      <c r="L71" s="24">
        <v>0</v>
      </c>
      <c r="M71" s="24">
        <v>0</v>
      </c>
      <c r="N71" s="32"/>
      <c r="O71" s="14"/>
      <c r="P71" s="26"/>
    </row>
    <row r="72" spans="1:16" s="14" customFormat="1" x14ac:dyDescent="0.2">
      <c r="A72" s="15" t="s">
        <v>62</v>
      </c>
      <c r="B72" s="16">
        <f t="shared" si="0"/>
        <v>1370712271.8571901</v>
      </c>
      <c r="C72" s="16">
        <f t="shared" si="1"/>
        <v>1315744401.8833711</v>
      </c>
      <c r="D72" s="17">
        <f t="shared" si="2"/>
        <v>54967869.973819017</v>
      </c>
      <c r="E72" s="18">
        <f t="shared" si="3"/>
        <v>0.9598983162970135</v>
      </c>
      <c r="F72" s="19">
        <v>886398959.11718988</v>
      </c>
      <c r="G72" s="19">
        <v>847562630.56337106</v>
      </c>
      <c r="H72" s="19">
        <f>'ФЛ СС'!J16</f>
        <v>373205012.61000001</v>
      </c>
      <c r="I72" s="19">
        <f>'ФЛ СС'!K16</f>
        <v>358245332.44</v>
      </c>
      <c r="J72" s="19">
        <f>'ЮЛ РО'!J42</f>
        <v>83960412.239999995</v>
      </c>
      <c r="K72" s="19">
        <f>'ЮЛ РО'!K42</f>
        <v>83960412.239999995</v>
      </c>
      <c r="L72" s="19">
        <f>'ЮЛ СС'!J15</f>
        <v>27147887.890000001</v>
      </c>
      <c r="M72" s="19">
        <f>'ЮЛ СС'!K15</f>
        <v>25976026.640000001</v>
      </c>
      <c r="N72" s="32"/>
      <c r="P72" s="26"/>
    </row>
    <row r="73" spans="1:16" x14ac:dyDescent="0.2">
      <c r="A73" s="20" t="s">
        <v>60</v>
      </c>
      <c r="B73" s="21">
        <f t="shared" ref="B73:B116" si="4">F73+H73+J73+L73</f>
        <v>4955150.7730254903</v>
      </c>
      <c r="C73" s="21">
        <f t="shared" ref="C73:C116" si="5">G73+I73+K73+M73</f>
        <v>3659078.0617947113</v>
      </c>
      <c r="D73" s="22">
        <f t="shared" ref="D73:D116" si="6">B73-C73</f>
        <v>1296072.7112307791</v>
      </c>
      <c r="E73" s="23">
        <f t="shared" si="3"/>
        <v>0.73843929870181735</v>
      </c>
      <c r="F73" s="24">
        <v>4582199.4630254908</v>
      </c>
      <c r="G73" s="24">
        <v>3298459.7517947112</v>
      </c>
      <c r="H73" s="24">
        <v>0</v>
      </c>
      <c r="I73" s="24">
        <v>0</v>
      </c>
      <c r="J73" s="24">
        <f>'ЮЛ РО'!J36</f>
        <v>372951.31</v>
      </c>
      <c r="K73" s="24">
        <f>'ЮЛ РО'!K36</f>
        <v>360618.31</v>
      </c>
      <c r="L73" s="24">
        <v>0</v>
      </c>
      <c r="M73" s="24">
        <v>0</v>
      </c>
      <c r="N73" s="32"/>
      <c r="O73" s="14"/>
      <c r="P73" s="26"/>
    </row>
    <row r="74" spans="1:16" x14ac:dyDescent="0.2">
      <c r="A74" s="20" t="s">
        <v>61</v>
      </c>
      <c r="B74" s="21">
        <f t="shared" si="4"/>
        <v>17559172.272021607</v>
      </c>
      <c r="C74" s="21">
        <f t="shared" si="5"/>
        <v>16498351.215576245</v>
      </c>
      <c r="D74" s="22">
        <f t="shared" si="6"/>
        <v>1060821.056445362</v>
      </c>
      <c r="E74" s="23">
        <f t="shared" ref="E74:E116" si="7">C74/B74</f>
        <v>0.9395859303609857</v>
      </c>
      <c r="F74" s="24">
        <v>15625573.312021608</v>
      </c>
      <c r="G74" s="24">
        <v>14570952.185576245</v>
      </c>
      <c r="H74" s="24">
        <v>0</v>
      </c>
      <c r="I74" s="24">
        <v>0</v>
      </c>
      <c r="J74" s="24">
        <f>'ЮЛ РО'!J39</f>
        <v>1933598.96</v>
      </c>
      <c r="K74" s="24">
        <f>'ЮЛ РО'!K39</f>
        <v>1927399.03</v>
      </c>
      <c r="L74" s="24">
        <v>0</v>
      </c>
      <c r="M74" s="24">
        <v>0</v>
      </c>
      <c r="N74" s="32"/>
      <c r="O74" s="14"/>
      <c r="P74" s="26"/>
    </row>
    <row r="75" spans="1:16" s="14" customFormat="1" x14ac:dyDescent="0.2">
      <c r="A75" s="15" t="s">
        <v>69</v>
      </c>
      <c r="B75" s="16">
        <f t="shared" si="4"/>
        <v>191089403.51542383</v>
      </c>
      <c r="C75" s="16">
        <f t="shared" si="5"/>
        <v>178469771.93791008</v>
      </c>
      <c r="D75" s="17">
        <f t="shared" si="6"/>
        <v>12619631.577513754</v>
      </c>
      <c r="E75" s="18">
        <f t="shared" si="7"/>
        <v>0.93395954278283588</v>
      </c>
      <c r="F75" s="19">
        <v>179732189.79542384</v>
      </c>
      <c r="G75" s="19">
        <v>167245238.61791009</v>
      </c>
      <c r="H75" s="19">
        <v>0</v>
      </c>
      <c r="I75" s="19">
        <v>0</v>
      </c>
      <c r="J75" s="19">
        <f>'ЮЛ РО'!J45</f>
        <v>11357213.720000001</v>
      </c>
      <c r="K75" s="19">
        <f>'ЮЛ РО'!K45</f>
        <v>11224533.32</v>
      </c>
      <c r="L75" s="19">
        <v>0</v>
      </c>
      <c r="M75" s="19">
        <v>0</v>
      </c>
      <c r="N75" s="32"/>
      <c r="P75" s="26"/>
    </row>
    <row r="76" spans="1:16" x14ac:dyDescent="0.2">
      <c r="A76" s="20" t="s">
        <v>63</v>
      </c>
      <c r="B76" s="21">
        <f t="shared" si="4"/>
        <v>91074147.562451929</v>
      </c>
      <c r="C76" s="21">
        <f t="shared" si="5"/>
        <v>83637622.769404292</v>
      </c>
      <c r="D76" s="22">
        <f t="shared" si="6"/>
        <v>7436524.7930476367</v>
      </c>
      <c r="E76" s="23">
        <f t="shared" si="7"/>
        <v>0.91834647930195323</v>
      </c>
      <c r="F76" s="24">
        <v>82371211.862451926</v>
      </c>
      <c r="G76" s="24">
        <v>75369833.8544043</v>
      </c>
      <c r="H76" s="24">
        <v>0</v>
      </c>
      <c r="I76" s="24">
        <v>0</v>
      </c>
      <c r="J76" s="24">
        <f>'ЮЛ РО'!J48</f>
        <v>8702935.6999999993</v>
      </c>
      <c r="K76" s="24">
        <f>'ЮЛ РО'!K48</f>
        <v>8267788.9149999991</v>
      </c>
      <c r="L76" s="24">
        <v>0</v>
      </c>
      <c r="M76" s="24">
        <v>0</v>
      </c>
      <c r="N76" s="32"/>
      <c r="O76" s="14"/>
      <c r="P76" s="26"/>
    </row>
    <row r="77" spans="1:16" x14ac:dyDescent="0.2">
      <c r="A77" s="20" t="s">
        <v>70</v>
      </c>
      <c r="B77" s="21">
        <f t="shared" si="4"/>
        <v>202391829.40735239</v>
      </c>
      <c r="C77" s="21">
        <f t="shared" si="5"/>
        <v>185651855.62188718</v>
      </c>
      <c r="D77" s="22">
        <f t="shared" si="6"/>
        <v>16739973.785465211</v>
      </c>
      <c r="E77" s="23">
        <f t="shared" si="7"/>
        <v>0.91728928072598814</v>
      </c>
      <c r="F77" s="24">
        <v>130153120.33735241</v>
      </c>
      <c r="G77" s="24">
        <v>118982497.12188719</v>
      </c>
      <c r="H77" s="24">
        <f>'ФЛ СС'!J31</f>
        <v>59688742.490000002</v>
      </c>
      <c r="I77" s="24">
        <f>'ФЛ СС'!K31</f>
        <v>55243938.210000001</v>
      </c>
      <c r="J77" s="24">
        <f>'ЮЛ РО'!J66</f>
        <v>9948016.7599999998</v>
      </c>
      <c r="K77" s="24">
        <f>'ЮЛ РО'!K66</f>
        <v>8957406.1999999993</v>
      </c>
      <c r="L77" s="24">
        <f>'ЮЛ СС'!J30</f>
        <v>2601949.8199999998</v>
      </c>
      <c r="M77" s="24">
        <f>'ЮЛ СС'!K30</f>
        <v>2468014.09</v>
      </c>
      <c r="N77" s="32"/>
      <c r="O77" s="14"/>
      <c r="P77" s="26"/>
    </row>
    <row r="78" spans="1:16" x14ac:dyDescent="0.2">
      <c r="A78" s="20" t="s">
        <v>64</v>
      </c>
      <c r="B78" s="21">
        <f t="shared" si="4"/>
        <v>106435876.0499038</v>
      </c>
      <c r="C78" s="21">
        <f t="shared" si="5"/>
        <v>103317242.46469812</v>
      </c>
      <c r="D78" s="22">
        <f t="shared" si="6"/>
        <v>3118633.5852056742</v>
      </c>
      <c r="E78" s="23">
        <f t="shared" si="7"/>
        <v>0.97069941357232348</v>
      </c>
      <c r="F78" s="24">
        <v>58406364.919903792</v>
      </c>
      <c r="G78" s="24">
        <v>56826835.024698131</v>
      </c>
      <c r="H78" s="24">
        <f>'ФЛ СС'!J19</f>
        <v>41726346.07</v>
      </c>
      <c r="I78" s="24">
        <f>'ФЛ СС'!K19</f>
        <v>40241137.859999999</v>
      </c>
      <c r="J78" s="24">
        <f>'ЮЛ РО'!J51</f>
        <v>4309210.4400000004</v>
      </c>
      <c r="K78" s="24">
        <f>'ЮЛ РО'!K51</f>
        <v>4338435.0599999996</v>
      </c>
      <c r="L78" s="24">
        <f>'ЮЛ СС'!J18</f>
        <v>1993954.62</v>
      </c>
      <c r="M78" s="24">
        <f>'ЮЛ СС'!K18</f>
        <v>1910834.52</v>
      </c>
      <c r="N78" s="32"/>
      <c r="O78" s="14"/>
      <c r="P78" s="26"/>
    </row>
    <row r="79" spans="1:16" x14ac:dyDescent="0.2">
      <c r="A79" s="20" t="s">
        <v>65</v>
      </c>
      <c r="B79" s="21">
        <f t="shared" si="4"/>
        <v>72705049.841893882</v>
      </c>
      <c r="C79" s="21">
        <f t="shared" si="5"/>
        <v>65364351.991629988</v>
      </c>
      <c r="D79" s="22">
        <f t="shared" si="6"/>
        <v>7340697.8502638936</v>
      </c>
      <c r="E79" s="23">
        <f t="shared" si="7"/>
        <v>0.8990345530850038</v>
      </c>
      <c r="F79" s="24">
        <v>24943269.761893891</v>
      </c>
      <c r="G79" s="24">
        <v>21374202.901629988</v>
      </c>
      <c r="H79" s="24">
        <f>'ФЛ СС'!J22</f>
        <v>43605395.609999999</v>
      </c>
      <c r="I79" s="24">
        <f>'ФЛ СС'!K22</f>
        <v>39944045.670000002</v>
      </c>
      <c r="J79" s="24">
        <f>'ЮЛ РО'!J54</f>
        <v>2905285.61</v>
      </c>
      <c r="K79" s="24">
        <f>'ЮЛ РО'!K54</f>
        <v>2874267.59</v>
      </c>
      <c r="L79" s="24">
        <f>'ЮЛ СС'!J21</f>
        <v>1251098.8600000001</v>
      </c>
      <c r="M79" s="24">
        <f>'ЮЛ СС'!K21</f>
        <v>1171835.83</v>
      </c>
      <c r="N79" s="32"/>
      <c r="O79" s="14"/>
      <c r="P79" s="26"/>
    </row>
    <row r="80" spans="1:16" x14ac:dyDescent="0.2">
      <c r="A80" s="20" t="s">
        <v>66</v>
      </c>
      <c r="B80" s="21">
        <f t="shared" si="4"/>
        <v>22476834.231752705</v>
      </c>
      <c r="C80" s="21">
        <f t="shared" si="5"/>
        <v>19003129.957068659</v>
      </c>
      <c r="D80" s="22">
        <f t="shared" si="6"/>
        <v>3473704.2746840455</v>
      </c>
      <c r="E80" s="23">
        <f t="shared" si="7"/>
        <v>0.84545402440274298</v>
      </c>
      <c r="F80" s="24">
        <v>19137878.661752705</v>
      </c>
      <c r="G80" s="24">
        <v>15835451.647068659</v>
      </c>
      <c r="H80" s="24">
        <f>'ФЛ СС'!J25</f>
        <v>1269599.76</v>
      </c>
      <c r="I80" s="24">
        <f>'ФЛ СС'!K25</f>
        <v>1121755.0900000001</v>
      </c>
      <c r="J80" s="24">
        <f>'ЮЛ РО'!J57</f>
        <v>1964620.65</v>
      </c>
      <c r="K80" s="24">
        <f>'ЮЛ РО'!K57</f>
        <v>1933931.45</v>
      </c>
      <c r="L80" s="24">
        <f>'ЮЛ СС'!J24</f>
        <v>104735.16</v>
      </c>
      <c r="M80" s="24">
        <f>'ЮЛ СС'!K24</f>
        <v>111991.77</v>
      </c>
      <c r="N80" s="32"/>
      <c r="O80" s="14"/>
      <c r="P80" s="26"/>
    </row>
    <row r="81" spans="1:16" x14ac:dyDescent="0.2">
      <c r="A81" s="20" t="s">
        <v>67</v>
      </c>
      <c r="B81" s="21">
        <f t="shared" si="4"/>
        <v>34326965.197898045</v>
      </c>
      <c r="C81" s="21">
        <f t="shared" si="5"/>
        <v>30770478.059642293</v>
      </c>
      <c r="D81" s="22">
        <f t="shared" si="6"/>
        <v>3556487.1382557526</v>
      </c>
      <c r="E81" s="23">
        <f t="shared" si="7"/>
        <v>0.89639377912517804</v>
      </c>
      <c r="F81" s="24">
        <v>22561204.117898043</v>
      </c>
      <c r="G81" s="24">
        <v>19890681.929642294</v>
      </c>
      <c r="H81" s="24">
        <f>'ФЛ СС'!J28</f>
        <v>8510687.9700000007</v>
      </c>
      <c r="I81" s="24">
        <f>'ФЛ СС'!K28</f>
        <v>7757676.7800000003</v>
      </c>
      <c r="J81" s="24">
        <f>'ЮЛ РО'!J60</f>
        <v>2441005.91</v>
      </c>
      <c r="K81" s="24">
        <f>'ЮЛ РО'!K60</f>
        <v>2326386.86</v>
      </c>
      <c r="L81" s="24">
        <f>'ЮЛ СС'!J27</f>
        <v>814067.19999999995</v>
      </c>
      <c r="M81" s="24">
        <f>'ЮЛ СС'!K27</f>
        <v>795732.49</v>
      </c>
      <c r="N81" s="32"/>
      <c r="O81" s="14"/>
      <c r="P81" s="26"/>
    </row>
    <row r="82" spans="1:16" x14ac:dyDescent="0.2">
      <c r="A82" s="20" t="s">
        <v>68</v>
      </c>
      <c r="B82" s="21">
        <f t="shared" si="4"/>
        <v>22726535.023822661</v>
      </c>
      <c r="C82" s="21">
        <f t="shared" si="5"/>
        <v>21266327.945586413</v>
      </c>
      <c r="D82" s="22">
        <f t="shared" si="6"/>
        <v>1460207.0782362483</v>
      </c>
      <c r="E82" s="23">
        <f t="shared" si="7"/>
        <v>0.93574880303109942</v>
      </c>
      <c r="F82" s="24">
        <v>15218681.713822663</v>
      </c>
      <c r="G82" s="24">
        <v>14133866.301086415</v>
      </c>
      <c r="H82" s="24">
        <v>0</v>
      </c>
      <c r="I82" s="24">
        <v>0</v>
      </c>
      <c r="J82" s="24">
        <f>'ЮЛ РО'!J63</f>
        <v>7507853.3099999996</v>
      </c>
      <c r="K82" s="24">
        <f>'ЮЛ РО'!K63</f>
        <v>7132460.6444999995</v>
      </c>
      <c r="L82" s="24">
        <v>0</v>
      </c>
      <c r="M82" s="24">
        <v>1</v>
      </c>
      <c r="N82" s="32"/>
      <c r="O82" s="14"/>
      <c r="P82" s="26"/>
    </row>
    <row r="83" spans="1:16" s="14" customFormat="1" x14ac:dyDescent="0.2">
      <c r="A83" s="15" t="s">
        <v>71</v>
      </c>
      <c r="B83" s="16">
        <f t="shared" si="4"/>
        <v>205662796.93692845</v>
      </c>
      <c r="C83" s="16">
        <f t="shared" si="5"/>
        <v>200279041.048978</v>
      </c>
      <c r="D83" s="17">
        <f t="shared" si="6"/>
        <v>5383755.8879504502</v>
      </c>
      <c r="E83" s="18">
        <f t="shared" si="7"/>
        <v>0.9738224123753334</v>
      </c>
      <c r="F83" s="19">
        <v>183308585.76692843</v>
      </c>
      <c r="G83" s="19">
        <v>178606987.91897798</v>
      </c>
      <c r="H83" s="19">
        <f>'ФЛ СС'!J88</f>
        <v>2608033.75</v>
      </c>
      <c r="I83" s="19">
        <f>'ФЛ СС'!K88</f>
        <v>2465666.7999999998</v>
      </c>
      <c r="J83" s="19">
        <f>'ЮЛ РО'!J168</f>
        <v>19658532.670000002</v>
      </c>
      <c r="K83" s="19">
        <f>'ЮЛ РО'!K168</f>
        <v>19179482.18</v>
      </c>
      <c r="L83" s="19">
        <f>'ЮЛ СС'!J84</f>
        <v>87644.75</v>
      </c>
      <c r="M83" s="19">
        <f>'ЮЛ СС'!K84</f>
        <v>26904.15</v>
      </c>
      <c r="N83" s="32"/>
      <c r="P83" s="26"/>
    </row>
    <row r="84" spans="1:16" s="14" customFormat="1" x14ac:dyDescent="0.2">
      <c r="A84" s="15" t="s">
        <v>105</v>
      </c>
      <c r="B84" s="16">
        <f t="shared" si="4"/>
        <v>80484420.940291062</v>
      </c>
      <c r="C84" s="16">
        <f t="shared" si="5"/>
        <v>77547623.701721504</v>
      </c>
      <c r="D84" s="17">
        <f t="shared" si="6"/>
        <v>2936797.2385695577</v>
      </c>
      <c r="E84" s="18">
        <f t="shared" si="7"/>
        <v>0.96351098505450794</v>
      </c>
      <c r="F84" s="19">
        <v>35574556.410291061</v>
      </c>
      <c r="G84" s="19">
        <v>34536121.241721496</v>
      </c>
      <c r="H84" s="19">
        <f>'ФЛ СС'!J34</f>
        <v>39228200.119999997</v>
      </c>
      <c r="I84" s="19">
        <f>'ФЛ СС'!K34</f>
        <v>37673360.579999998</v>
      </c>
      <c r="J84" s="19">
        <f>'ЮЛ РО'!J69</f>
        <v>2984462.43</v>
      </c>
      <c r="K84" s="19">
        <f>'ЮЛ РО'!K69</f>
        <v>2984462.43</v>
      </c>
      <c r="L84" s="19">
        <f>'ЮЛ СС'!J33</f>
        <v>2697201.98</v>
      </c>
      <c r="M84" s="19">
        <f>'ЮЛ СС'!K33</f>
        <v>2353679.4500000002</v>
      </c>
      <c r="N84" s="32"/>
      <c r="P84" s="26"/>
    </row>
    <row r="85" spans="1:16" x14ac:dyDescent="0.2">
      <c r="A85" s="20" t="s">
        <v>72</v>
      </c>
      <c r="B85" s="21">
        <f t="shared" si="4"/>
        <v>5964760.0572596611</v>
      </c>
      <c r="C85" s="21">
        <f t="shared" si="5"/>
        <v>5075888.1223880854</v>
      </c>
      <c r="D85" s="22">
        <f t="shared" si="6"/>
        <v>888871.9348715758</v>
      </c>
      <c r="E85" s="23">
        <f t="shared" si="7"/>
        <v>0.85097943147105526</v>
      </c>
      <c r="F85" s="24">
        <v>5451818.7172596613</v>
      </c>
      <c r="G85" s="24">
        <v>4567106.3023880851</v>
      </c>
      <c r="H85" s="24">
        <v>0</v>
      </c>
      <c r="I85" s="24">
        <v>0</v>
      </c>
      <c r="J85" s="24">
        <f>'ЮЛ РО'!J72</f>
        <v>512941.34</v>
      </c>
      <c r="K85" s="24">
        <f>'ЮЛ РО'!K72</f>
        <v>508780.82</v>
      </c>
      <c r="L85" s="24">
        <v>0</v>
      </c>
      <c r="M85" s="24">
        <v>1</v>
      </c>
      <c r="N85" s="32"/>
      <c r="O85" s="14"/>
      <c r="P85" s="26"/>
    </row>
    <row r="86" spans="1:16" x14ac:dyDescent="0.2">
      <c r="A86" s="20" t="s">
        <v>73</v>
      </c>
      <c r="B86" s="21">
        <f t="shared" si="4"/>
        <v>16083468.92026566</v>
      </c>
      <c r="C86" s="21">
        <f t="shared" si="5"/>
        <v>14751955.120803878</v>
      </c>
      <c r="D86" s="22">
        <f t="shared" si="6"/>
        <v>1331513.799461782</v>
      </c>
      <c r="E86" s="23">
        <f t="shared" si="7"/>
        <v>0.91721227515887238</v>
      </c>
      <c r="F86" s="24">
        <v>13392678.72026566</v>
      </c>
      <c r="G86" s="24">
        <v>12203037.900803877</v>
      </c>
      <c r="H86" s="24">
        <f>'ФЛ СС'!J37</f>
        <v>1734832.77</v>
      </c>
      <c r="I86" s="24">
        <f>'ФЛ СС'!K37</f>
        <v>1600200.54</v>
      </c>
      <c r="J86" s="24">
        <f>'ЮЛ РО'!J75</f>
        <v>772328.4</v>
      </c>
      <c r="K86" s="24">
        <f>'ЮЛ РО'!K75</f>
        <v>768281.33</v>
      </c>
      <c r="L86" s="24">
        <f>'ЮЛ СС'!J36</f>
        <v>183629.03</v>
      </c>
      <c r="M86" s="24">
        <f>'ЮЛ СС'!K36</f>
        <v>180435.35</v>
      </c>
      <c r="N86" s="32"/>
      <c r="O86" s="14"/>
      <c r="P86" s="26"/>
    </row>
    <row r="87" spans="1:16" x14ac:dyDescent="0.2">
      <c r="A87" s="20" t="s">
        <v>74</v>
      </c>
      <c r="B87" s="21">
        <f t="shared" si="4"/>
        <v>18136812.831792194</v>
      </c>
      <c r="C87" s="21">
        <f t="shared" si="5"/>
        <v>16967493.339404736</v>
      </c>
      <c r="D87" s="22">
        <f t="shared" si="6"/>
        <v>1169319.4923874587</v>
      </c>
      <c r="E87" s="23">
        <f t="shared" si="7"/>
        <v>0.93552784035253722</v>
      </c>
      <c r="F87" s="24">
        <v>14930935.191792194</v>
      </c>
      <c r="G87" s="24">
        <v>13783394.889404735</v>
      </c>
      <c r="H87" s="24">
        <f>'ФЛ СС'!J40</f>
        <v>1983646.78</v>
      </c>
      <c r="I87" s="24">
        <f>'ФЛ СС'!K40</f>
        <v>1969137.79</v>
      </c>
      <c r="J87" s="24">
        <f>'ЮЛ РО'!J78</f>
        <v>1203702.6100000001</v>
      </c>
      <c r="K87" s="24">
        <f>'ЮЛ РО'!K78</f>
        <v>1196432.4099999999</v>
      </c>
      <c r="L87" s="24">
        <f>'ЮЛ СС'!J39</f>
        <v>18528.25</v>
      </c>
      <c r="M87" s="24">
        <f>'ЮЛ СС'!K39</f>
        <v>18528.25</v>
      </c>
      <c r="N87" s="32"/>
      <c r="O87" s="14"/>
      <c r="P87" s="26"/>
    </row>
    <row r="88" spans="1:16" x14ac:dyDescent="0.2">
      <c r="A88" s="20" t="s">
        <v>75</v>
      </c>
      <c r="B88" s="21">
        <f t="shared" si="4"/>
        <v>1956238.04835593</v>
      </c>
      <c r="C88" s="21">
        <f t="shared" si="5"/>
        <v>1664862.4478781126</v>
      </c>
      <c r="D88" s="22">
        <f t="shared" si="6"/>
        <v>291375.60047781747</v>
      </c>
      <c r="E88" s="23">
        <f t="shared" si="7"/>
        <v>0.85105309615938785</v>
      </c>
      <c r="F88" s="24">
        <v>1719145.7083559299</v>
      </c>
      <c r="G88" s="24">
        <v>1430843.6278781125</v>
      </c>
      <c r="H88" s="24">
        <v>0</v>
      </c>
      <c r="I88" s="24">
        <v>0</v>
      </c>
      <c r="J88" s="24">
        <f>'ЮЛ РО'!J81</f>
        <v>237092.34</v>
      </c>
      <c r="K88" s="24">
        <f>'ЮЛ РО'!K81</f>
        <v>234017.82</v>
      </c>
      <c r="L88" s="24">
        <v>0</v>
      </c>
      <c r="M88" s="24">
        <v>1</v>
      </c>
      <c r="N88" s="32"/>
      <c r="O88" s="14"/>
      <c r="P88" s="26"/>
    </row>
    <row r="89" spans="1:16" s="14" customFormat="1" x14ac:dyDescent="0.2">
      <c r="A89" s="15" t="s">
        <v>76</v>
      </c>
      <c r="B89" s="16">
        <f t="shared" si="4"/>
        <v>131750093.0260998</v>
      </c>
      <c r="C89" s="16">
        <f t="shared" si="5"/>
        <v>124885161.97651343</v>
      </c>
      <c r="D89" s="17">
        <f t="shared" si="6"/>
        <v>6864931.0495863706</v>
      </c>
      <c r="E89" s="18">
        <f t="shared" si="7"/>
        <v>0.94789429827403293</v>
      </c>
      <c r="F89" s="19">
        <v>116145711.7160998</v>
      </c>
      <c r="G89" s="19">
        <v>109804057.22651343</v>
      </c>
      <c r="H89" s="19">
        <f>'ФЛ СС'!J43</f>
        <v>1412750.98</v>
      </c>
      <c r="I89" s="19">
        <f>'ФЛ СС'!K43</f>
        <v>1204353.95</v>
      </c>
      <c r="J89" s="19">
        <f>'ЮЛ РО'!J84</f>
        <v>13935078.49</v>
      </c>
      <c r="K89" s="19">
        <f>'ЮЛ РО'!K84</f>
        <v>13622753.1</v>
      </c>
      <c r="L89" s="19">
        <f>'ЮЛ СС'!J42</f>
        <v>256551.84</v>
      </c>
      <c r="M89" s="19">
        <f>'ЮЛ СС'!K42</f>
        <v>253997.7</v>
      </c>
      <c r="N89" s="32"/>
      <c r="P89" s="26"/>
    </row>
    <row r="90" spans="1:16" x14ac:dyDescent="0.2">
      <c r="A90" s="20" t="s">
        <v>110</v>
      </c>
      <c r="B90" s="21">
        <f t="shared" si="4"/>
        <v>138034922.84382519</v>
      </c>
      <c r="C90" s="21">
        <f t="shared" si="5"/>
        <v>125844319.63152203</v>
      </c>
      <c r="D90" s="22">
        <f t="shared" si="6"/>
        <v>12190603.212303162</v>
      </c>
      <c r="E90" s="23">
        <f t="shared" si="7"/>
        <v>0.91168464500758406</v>
      </c>
      <c r="F90" s="24">
        <v>121653434.78382519</v>
      </c>
      <c r="G90" s="24">
        <v>114265196.23152202</v>
      </c>
      <c r="H90" s="24">
        <f>'ФЛ СС'!J46</f>
        <v>4014172.87</v>
      </c>
      <c r="I90" s="24">
        <v>0</v>
      </c>
      <c r="J90" s="24">
        <f>'ЮЛ РО'!J87</f>
        <v>12367315.189999999</v>
      </c>
      <c r="K90" s="24">
        <f>'ЮЛ РО'!K87</f>
        <v>11579122.4</v>
      </c>
      <c r="L90" s="24">
        <v>0</v>
      </c>
      <c r="M90" s="24">
        <v>1</v>
      </c>
      <c r="N90" s="32"/>
      <c r="O90" s="14"/>
      <c r="P90" s="26"/>
    </row>
    <row r="91" spans="1:16" x14ac:dyDescent="0.2">
      <c r="A91" s="20" t="s">
        <v>77</v>
      </c>
      <c r="B91" s="21">
        <f t="shared" si="4"/>
        <v>57710446.788531326</v>
      </c>
      <c r="C91" s="21">
        <f t="shared" si="5"/>
        <v>55387263.722585268</v>
      </c>
      <c r="D91" s="22">
        <f t="shared" si="6"/>
        <v>2323183.0659460574</v>
      </c>
      <c r="E91" s="23">
        <f t="shared" si="7"/>
        <v>0.95974415040557715</v>
      </c>
      <c r="F91" s="24">
        <v>48309576.128531322</v>
      </c>
      <c r="G91" s="24">
        <v>46272574.792585269</v>
      </c>
      <c r="H91" s="24">
        <f>'ФЛ СС'!J49</f>
        <v>5681442.4800000004</v>
      </c>
      <c r="I91" s="24">
        <f>'ФЛ СС'!K49</f>
        <v>5546584.4900000002</v>
      </c>
      <c r="J91" s="24">
        <f>'ЮЛ РО'!J90</f>
        <v>3443130.05</v>
      </c>
      <c r="K91" s="24">
        <f>'ЮЛ РО'!K90</f>
        <v>3300383.98</v>
      </c>
      <c r="L91" s="24">
        <f>'ЮЛ СС'!J48</f>
        <v>276298.13</v>
      </c>
      <c r="M91" s="24">
        <f>'ЮЛ СС'!K48</f>
        <v>267720.46000000002</v>
      </c>
      <c r="N91" s="32"/>
      <c r="O91" s="14"/>
      <c r="P91" s="26"/>
    </row>
    <row r="92" spans="1:16" x14ac:dyDescent="0.2">
      <c r="A92" s="20" t="s">
        <v>78</v>
      </c>
      <c r="B92" s="21">
        <f t="shared" si="4"/>
        <v>8557443.4821880367</v>
      </c>
      <c r="C92" s="21">
        <f t="shared" si="5"/>
        <v>7787240.366933695</v>
      </c>
      <c r="D92" s="22">
        <f t="shared" si="6"/>
        <v>770203.11525434162</v>
      </c>
      <c r="E92" s="23">
        <f t="shared" si="7"/>
        <v>0.9099961201195792</v>
      </c>
      <c r="F92" s="24">
        <v>8217591.5121880369</v>
      </c>
      <c r="G92" s="24">
        <v>7477521.1969336951</v>
      </c>
      <c r="H92" s="24">
        <v>0</v>
      </c>
      <c r="I92" s="24">
        <v>0</v>
      </c>
      <c r="J92" s="24">
        <f>'ЮЛ РО'!J93</f>
        <v>339851.97</v>
      </c>
      <c r="K92" s="24">
        <f>'ЮЛ РО'!K93</f>
        <v>309719.17</v>
      </c>
      <c r="L92" s="24">
        <v>0</v>
      </c>
      <c r="M92" s="24">
        <v>0</v>
      </c>
      <c r="N92" s="32"/>
      <c r="O92" s="14"/>
      <c r="P92" s="26"/>
    </row>
    <row r="93" spans="1:16" x14ac:dyDescent="0.2">
      <c r="A93" s="20" t="s">
        <v>79</v>
      </c>
      <c r="B93" s="21">
        <f t="shared" si="4"/>
        <v>1227325.1741583177</v>
      </c>
      <c r="C93" s="21">
        <f t="shared" si="5"/>
        <v>1045766.0530736543</v>
      </c>
      <c r="D93" s="22">
        <f t="shared" si="6"/>
        <v>181559.12108466343</v>
      </c>
      <c r="E93" s="23">
        <f t="shared" si="7"/>
        <v>0.85206926012156958</v>
      </c>
      <c r="F93" s="24">
        <v>1127766.6941583178</v>
      </c>
      <c r="G93" s="24">
        <v>947050.09307365434</v>
      </c>
      <c r="H93" s="24">
        <v>0</v>
      </c>
      <c r="I93" s="24">
        <v>0</v>
      </c>
      <c r="J93" s="24">
        <f>'ЮЛ РО'!J96</f>
        <v>99558.48</v>
      </c>
      <c r="K93" s="24">
        <f>'ЮЛ РО'!K96</f>
        <v>98715.96</v>
      </c>
      <c r="L93" s="24">
        <v>0</v>
      </c>
      <c r="M93" s="24">
        <v>0</v>
      </c>
      <c r="N93" s="32"/>
      <c r="O93" s="14"/>
      <c r="P93" s="26"/>
    </row>
    <row r="94" spans="1:16" x14ac:dyDescent="0.2">
      <c r="A94" s="20" t="s">
        <v>80</v>
      </c>
      <c r="B94" s="21">
        <f t="shared" si="4"/>
        <v>13394471.964673219</v>
      </c>
      <c r="C94" s="21">
        <f t="shared" si="5"/>
        <v>12833918.094715353</v>
      </c>
      <c r="D94" s="22">
        <f t="shared" si="6"/>
        <v>560553.86995786615</v>
      </c>
      <c r="E94" s="23">
        <f t="shared" si="7"/>
        <v>0.9581503569953127</v>
      </c>
      <c r="F94" s="24">
        <v>11096903.11467322</v>
      </c>
      <c r="G94" s="24">
        <v>10540946.824715354</v>
      </c>
      <c r="H94" s="24">
        <v>0</v>
      </c>
      <c r="I94" s="24">
        <v>0</v>
      </c>
      <c r="J94" s="24">
        <f>'ЮЛ РО'!J99</f>
        <v>2297568.85</v>
      </c>
      <c r="K94" s="24">
        <f>'ЮЛ РО'!K99</f>
        <v>2292971.27</v>
      </c>
      <c r="L94" s="24">
        <v>0</v>
      </c>
      <c r="M94" s="24">
        <v>0</v>
      </c>
      <c r="N94" s="32"/>
      <c r="O94" s="14"/>
      <c r="P94" s="26"/>
    </row>
    <row r="95" spans="1:16" x14ac:dyDescent="0.2">
      <c r="A95" s="20" t="s">
        <v>81</v>
      </c>
      <c r="B95" s="21">
        <f t="shared" si="4"/>
        <v>7894208.9040393233</v>
      </c>
      <c r="C95" s="21">
        <f t="shared" si="5"/>
        <v>7644932.8587687835</v>
      </c>
      <c r="D95" s="22">
        <f t="shared" si="6"/>
        <v>249276.04527053982</v>
      </c>
      <c r="E95" s="23">
        <f t="shared" si="7"/>
        <v>0.96842292263851926</v>
      </c>
      <c r="F95" s="24">
        <v>8327204.5140393237</v>
      </c>
      <c r="G95" s="24">
        <v>7787857.4342687838</v>
      </c>
      <c r="H95" s="24">
        <v>0</v>
      </c>
      <c r="I95" s="24">
        <v>0</v>
      </c>
      <c r="J95" s="24">
        <f>'ЮЛ РО'!J102</f>
        <v>-5213518.29</v>
      </c>
      <c r="K95" s="24">
        <f>'ЮЛ РО'!K102</f>
        <v>-4952842.3755000001</v>
      </c>
      <c r="L95" s="24">
        <f>'ЮЛ СС'!J51</f>
        <v>4780522.68</v>
      </c>
      <c r="M95" s="24">
        <f>'ЮЛ СС'!K51</f>
        <v>4809917.8</v>
      </c>
      <c r="N95" s="32"/>
      <c r="O95" s="14"/>
      <c r="P95" s="26"/>
    </row>
    <row r="96" spans="1:16" x14ac:dyDescent="0.2">
      <c r="A96" s="20" t="s">
        <v>82</v>
      </c>
      <c r="B96" s="21">
        <f t="shared" si="4"/>
        <v>24467739.743315838</v>
      </c>
      <c r="C96" s="21">
        <f t="shared" si="5"/>
        <v>22988309.361181185</v>
      </c>
      <c r="D96" s="22">
        <f t="shared" si="6"/>
        <v>1479430.3821346536</v>
      </c>
      <c r="E96" s="23">
        <f t="shared" si="7"/>
        <v>0.93953547006568894</v>
      </c>
      <c r="F96" s="24">
        <v>23397170.803315837</v>
      </c>
      <c r="G96" s="24">
        <v>21941030.811181184</v>
      </c>
      <c r="H96" s="24">
        <v>0</v>
      </c>
      <c r="I96" s="24">
        <v>0</v>
      </c>
      <c r="J96" s="24">
        <f>'ЮЛ РО'!J105</f>
        <v>1070568.94</v>
      </c>
      <c r="K96" s="24">
        <f>'ЮЛ РО'!K105</f>
        <v>1047278.55</v>
      </c>
      <c r="L96" s="24">
        <v>0</v>
      </c>
      <c r="M96" s="24">
        <v>0</v>
      </c>
      <c r="N96" s="32"/>
      <c r="O96" s="14"/>
      <c r="P96" s="26"/>
    </row>
    <row r="97" spans="1:16" x14ac:dyDescent="0.2">
      <c r="A97" s="20" t="s">
        <v>83</v>
      </c>
      <c r="B97" s="21">
        <f t="shared" si="4"/>
        <v>10099967.797580488</v>
      </c>
      <c r="C97" s="21">
        <f t="shared" si="5"/>
        <v>8246975.0649067024</v>
      </c>
      <c r="D97" s="22">
        <f t="shared" si="6"/>
        <v>1852992.7326737856</v>
      </c>
      <c r="E97" s="23">
        <f t="shared" si="7"/>
        <v>0.81653478804975177</v>
      </c>
      <c r="F97" s="24">
        <v>9225893.7475804873</v>
      </c>
      <c r="G97" s="24">
        <v>7380502.0949067026</v>
      </c>
      <c r="H97" s="24">
        <v>0</v>
      </c>
      <c r="I97" s="24">
        <v>0</v>
      </c>
      <c r="J97" s="24">
        <f>'ЮЛ РО'!J108</f>
        <v>874074.05</v>
      </c>
      <c r="K97" s="24">
        <f>'ЮЛ РО'!K108</f>
        <v>866472.97</v>
      </c>
      <c r="L97" s="24">
        <v>0</v>
      </c>
      <c r="M97" s="24">
        <v>0</v>
      </c>
      <c r="N97" s="32"/>
      <c r="O97" s="14"/>
      <c r="P97" s="26"/>
    </row>
    <row r="98" spans="1:16" x14ac:dyDescent="0.2">
      <c r="A98" s="20" t="s">
        <v>84</v>
      </c>
      <c r="B98" s="21">
        <f t="shared" si="4"/>
        <v>5861402.2828766527</v>
      </c>
      <c r="C98" s="21">
        <f t="shared" si="5"/>
        <v>5353201.1414280357</v>
      </c>
      <c r="D98" s="22">
        <f t="shared" si="6"/>
        <v>508201.14144861698</v>
      </c>
      <c r="E98" s="23">
        <f t="shared" si="7"/>
        <v>0.91329700352878651</v>
      </c>
      <c r="F98" s="24">
        <v>4787143.3128766529</v>
      </c>
      <c r="G98" s="24">
        <v>4295188.6114280364</v>
      </c>
      <c r="H98" s="24">
        <f>'ФЛ СС'!J55</f>
        <v>425451.64</v>
      </c>
      <c r="I98" s="24">
        <f>'ФЛ СС'!K55</f>
        <v>414673.6</v>
      </c>
      <c r="J98" s="24">
        <f>'ЮЛ РО'!J111</f>
        <v>648807.32999999996</v>
      </c>
      <c r="K98" s="24">
        <f>'ЮЛ РО'!K111</f>
        <v>643338.93000000005</v>
      </c>
      <c r="L98" s="24">
        <v>0</v>
      </c>
      <c r="M98" s="24">
        <v>0</v>
      </c>
      <c r="N98" s="32"/>
      <c r="O98" s="14"/>
      <c r="P98" s="26"/>
    </row>
    <row r="99" spans="1:16" x14ac:dyDescent="0.2">
      <c r="A99" s="20" t="s">
        <v>85</v>
      </c>
      <c r="B99" s="21">
        <f t="shared" si="4"/>
        <v>9682907.2812405117</v>
      </c>
      <c r="C99" s="21">
        <f t="shared" si="5"/>
        <v>9217613.8916680776</v>
      </c>
      <c r="D99" s="22">
        <f t="shared" si="6"/>
        <v>465293.38957243413</v>
      </c>
      <c r="E99" s="23">
        <f t="shared" si="7"/>
        <v>0.95194693328584434</v>
      </c>
      <c r="F99" s="24">
        <v>8686478.8312405124</v>
      </c>
      <c r="G99" s="24">
        <v>8216632.6416680766</v>
      </c>
      <c r="H99" s="24">
        <v>0</v>
      </c>
      <c r="I99" s="24">
        <v>0</v>
      </c>
      <c r="J99" s="24">
        <f>'ЮЛ РО'!J114</f>
        <v>996428.45</v>
      </c>
      <c r="K99" s="24">
        <f>'ЮЛ РО'!K114</f>
        <v>1000981.25</v>
      </c>
      <c r="L99" s="24">
        <v>0</v>
      </c>
      <c r="M99" s="24">
        <v>0</v>
      </c>
      <c r="N99" s="32"/>
      <c r="O99" s="14"/>
      <c r="P99" s="26"/>
    </row>
    <row r="100" spans="1:16" x14ac:dyDescent="0.2">
      <c r="A100" s="20" t="s">
        <v>86</v>
      </c>
      <c r="B100" s="21">
        <f t="shared" si="4"/>
        <v>8077586.3636015877</v>
      </c>
      <c r="C100" s="21">
        <f t="shared" si="5"/>
        <v>7628100.1585506117</v>
      </c>
      <c r="D100" s="22">
        <f t="shared" si="6"/>
        <v>449486.20505097602</v>
      </c>
      <c r="E100" s="23">
        <f t="shared" si="7"/>
        <v>0.94435389671890035</v>
      </c>
      <c r="F100" s="24">
        <v>7459476.8836015873</v>
      </c>
      <c r="G100" s="24">
        <v>7017121.4885506118</v>
      </c>
      <c r="H100" s="24">
        <v>0</v>
      </c>
      <c r="I100" s="24">
        <v>0</v>
      </c>
      <c r="J100" s="24">
        <f>'ЮЛ РО'!J117</f>
        <v>618109.48</v>
      </c>
      <c r="K100" s="24">
        <f>'ЮЛ РО'!K117</f>
        <v>610978.67000000004</v>
      </c>
      <c r="L100" s="24">
        <v>0</v>
      </c>
      <c r="M100" s="24">
        <v>0</v>
      </c>
      <c r="N100" s="32"/>
      <c r="O100" s="14"/>
      <c r="P100" s="26"/>
    </row>
    <row r="101" spans="1:16" s="14" customFormat="1" x14ac:dyDescent="0.2">
      <c r="A101" s="15" t="s">
        <v>87</v>
      </c>
      <c r="B101" s="16">
        <f t="shared" si="4"/>
        <v>127421439.11467437</v>
      </c>
      <c r="C101" s="16">
        <f t="shared" si="5"/>
        <v>121686247.49600506</v>
      </c>
      <c r="D101" s="17">
        <f t="shared" si="6"/>
        <v>5735191.6186693162</v>
      </c>
      <c r="E101" s="18">
        <f t="shared" si="7"/>
        <v>0.95499037164767964</v>
      </c>
      <c r="F101" s="19">
        <v>99449310.594674364</v>
      </c>
      <c r="G101" s="19">
        <v>94686309.676005065</v>
      </c>
      <c r="H101" s="19">
        <f>'ФЛ СС'!J58</f>
        <v>14934781.76</v>
      </c>
      <c r="I101" s="19">
        <f>'ФЛ СС'!K58</f>
        <v>14397572.6</v>
      </c>
      <c r="J101" s="19">
        <f>'ЮЛ РО'!J120</f>
        <v>12235794.949999999</v>
      </c>
      <c r="K101" s="19">
        <f>'ЮЛ РО'!K120</f>
        <v>11839864.76</v>
      </c>
      <c r="L101" s="19">
        <f>'ЮЛ СС'!J54</f>
        <v>801551.81</v>
      </c>
      <c r="M101" s="19">
        <f>'ЮЛ СС'!K54</f>
        <v>762500.46</v>
      </c>
      <c r="N101" s="32"/>
      <c r="P101" s="26"/>
    </row>
    <row r="102" spans="1:16" x14ac:dyDescent="0.2">
      <c r="A102" s="20" t="s">
        <v>2</v>
      </c>
      <c r="B102" s="21">
        <f t="shared" si="4"/>
        <v>41765844.352880023</v>
      </c>
      <c r="C102" s="21">
        <f t="shared" si="5"/>
        <v>37584338.328149483</v>
      </c>
      <c r="D102" s="22">
        <f t="shared" si="6"/>
        <v>4181506.0247305408</v>
      </c>
      <c r="E102" s="23">
        <f t="shared" si="7"/>
        <v>0.89988216233817864</v>
      </c>
      <c r="F102" s="24">
        <v>38865451.862880021</v>
      </c>
      <c r="G102" s="24">
        <v>34721614.418149479</v>
      </c>
      <c r="H102" s="24">
        <v>0</v>
      </c>
      <c r="I102" s="24">
        <v>0</v>
      </c>
      <c r="J102" s="24">
        <f>'ЮЛ РО'!J123</f>
        <v>2900392.49</v>
      </c>
      <c r="K102" s="24">
        <f>'ЮЛ РО'!K123</f>
        <v>2862722.91</v>
      </c>
      <c r="L102" s="24">
        <v>0</v>
      </c>
      <c r="M102" s="24">
        <v>1</v>
      </c>
      <c r="N102" s="32"/>
      <c r="O102" s="14"/>
      <c r="P102" s="26"/>
    </row>
    <row r="103" spans="1:16" x14ac:dyDescent="0.2">
      <c r="A103" s="20" t="s">
        <v>88</v>
      </c>
      <c r="B103" s="21">
        <f t="shared" si="4"/>
        <v>8818765.0822777674</v>
      </c>
      <c r="C103" s="21">
        <f t="shared" si="5"/>
        <v>8575910.1314970721</v>
      </c>
      <c r="D103" s="22">
        <f t="shared" si="6"/>
        <v>242854.9507806953</v>
      </c>
      <c r="E103" s="23">
        <f t="shared" si="7"/>
        <v>0.97246156933369987</v>
      </c>
      <c r="F103" s="24">
        <v>2869578.8322777674</v>
      </c>
      <c r="G103" s="24">
        <v>2729615.5614970727</v>
      </c>
      <c r="H103" s="24">
        <f>'ФЛ СС'!J61</f>
        <v>5353738.21</v>
      </c>
      <c r="I103" s="24">
        <f>'ФЛ СС'!K61</f>
        <v>5247783.66</v>
      </c>
      <c r="J103" s="24">
        <f>'ЮЛ РО'!J126</f>
        <v>334712.42</v>
      </c>
      <c r="K103" s="24">
        <f>'ЮЛ РО'!K126</f>
        <v>334712.42</v>
      </c>
      <c r="L103" s="24">
        <f>'ЮЛ СС'!J57</f>
        <v>260735.62</v>
      </c>
      <c r="M103" s="24">
        <f>'ЮЛ СС'!K57</f>
        <v>263798.49</v>
      </c>
      <c r="N103" s="32"/>
      <c r="O103" s="14"/>
      <c r="P103" s="26"/>
    </row>
    <row r="104" spans="1:16" x14ac:dyDescent="0.2">
      <c r="A104" s="20" t="s">
        <v>89</v>
      </c>
      <c r="B104" s="21">
        <f>F104+H104+J104+L104</f>
        <v>23212750.097551055</v>
      </c>
      <c r="C104" s="21">
        <f>G104+I104+K104+M104</f>
        <v>22226408.606524725</v>
      </c>
      <c r="D104" s="22">
        <f t="shared" si="6"/>
        <v>986341.49102633074</v>
      </c>
      <c r="E104" s="23">
        <f t="shared" si="7"/>
        <v>0.95750863267466146</v>
      </c>
      <c r="F104" s="24">
        <v>20945844.897551056</v>
      </c>
      <c r="G104" s="24">
        <v>19997703.196524724</v>
      </c>
      <c r="H104" s="24">
        <f>'ФЛ СС'!J64</f>
        <v>731667.49</v>
      </c>
      <c r="I104" s="24">
        <f>'ФЛ СС'!K64</f>
        <v>723820.21</v>
      </c>
      <c r="J104" s="24">
        <f>'ЮЛ РО'!J129</f>
        <v>1531155.71</v>
      </c>
      <c r="K104" s="24">
        <f>'ЮЛ РО'!K129</f>
        <v>1500803.2</v>
      </c>
      <c r="L104" s="24">
        <f>'ЮЛ СС'!J60</f>
        <v>4082</v>
      </c>
      <c r="M104" s="24">
        <f>'ЮЛ СС'!K60</f>
        <v>4082</v>
      </c>
      <c r="N104" s="32"/>
      <c r="O104" s="14"/>
      <c r="P104" s="26"/>
    </row>
    <row r="105" spans="1:16" x14ac:dyDescent="0.2">
      <c r="A105" s="20" t="s">
        <v>90</v>
      </c>
      <c r="B105" s="21">
        <f t="shared" si="4"/>
        <v>4782682.6477862922</v>
      </c>
      <c r="C105" s="21">
        <f t="shared" si="5"/>
        <v>4510223.2306551291</v>
      </c>
      <c r="D105" s="22">
        <f t="shared" si="6"/>
        <v>272459.41713116318</v>
      </c>
      <c r="E105" s="23">
        <f t="shared" si="7"/>
        <v>0.94303209366039087</v>
      </c>
      <c r="F105" s="24">
        <v>4035335.8577862922</v>
      </c>
      <c r="G105" s="24">
        <v>3769808.1206551292</v>
      </c>
      <c r="H105" s="24">
        <v>0</v>
      </c>
      <c r="I105" s="24">
        <v>0</v>
      </c>
      <c r="J105" s="24">
        <f>'ЮЛ РО'!J132</f>
        <v>747346.79</v>
      </c>
      <c r="K105" s="24">
        <f>'ЮЛ РО'!K132</f>
        <v>740415.11</v>
      </c>
      <c r="L105" s="24">
        <v>0</v>
      </c>
      <c r="M105" s="24">
        <v>0</v>
      </c>
      <c r="N105" s="32"/>
      <c r="O105" s="14"/>
      <c r="P105" s="26"/>
    </row>
    <row r="106" spans="1:16" x14ac:dyDescent="0.2">
      <c r="A106" s="20" t="s">
        <v>91</v>
      </c>
      <c r="B106" s="21">
        <f t="shared" si="4"/>
        <v>13058592.784641542</v>
      </c>
      <c r="C106" s="21">
        <f t="shared" si="5"/>
        <v>12048840.932769019</v>
      </c>
      <c r="D106" s="22">
        <f t="shared" si="6"/>
        <v>1009751.8518725224</v>
      </c>
      <c r="E106" s="23">
        <f t="shared" si="7"/>
        <v>0.92267529369166712</v>
      </c>
      <c r="F106" s="24">
        <v>12176355.164641542</v>
      </c>
      <c r="G106" s="24">
        <v>11216647.24276902</v>
      </c>
      <c r="H106" s="24">
        <v>0</v>
      </c>
      <c r="I106" s="24">
        <v>0</v>
      </c>
      <c r="J106" s="24">
        <f>'ЮЛ РО'!J135</f>
        <v>882237.62</v>
      </c>
      <c r="K106" s="24">
        <f>'ЮЛ РО'!K135</f>
        <v>832193.69</v>
      </c>
      <c r="L106" s="24">
        <v>0</v>
      </c>
      <c r="M106" s="24">
        <v>0</v>
      </c>
      <c r="N106" s="32"/>
      <c r="O106" s="14"/>
      <c r="P106" s="26"/>
    </row>
    <row r="107" spans="1:16" x14ac:dyDescent="0.2">
      <c r="A107" s="20" t="s">
        <v>92</v>
      </c>
      <c r="B107" s="21">
        <f t="shared" si="4"/>
        <v>26011053.353812683</v>
      </c>
      <c r="C107" s="21">
        <f t="shared" si="5"/>
        <v>25140358.55270002</v>
      </c>
      <c r="D107" s="22">
        <f t="shared" si="6"/>
        <v>870694.801112663</v>
      </c>
      <c r="E107" s="23">
        <f t="shared" si="7"/>
        <v>0.96652596919974265</v>
      </c>
      <c r="F107" s="24">
        <v>24018283.253812682</v>
      </c>
      <c r="G107" s="24">
        <v>23156678.992700022</v>
      </c>
      <c r="H107" s="24">
        <v>0</v>
      </c>
      <c r="I107" s="24">
        <v>0</v>
      </c>
      <c r="J107" s="24">
        <f>'ЮЛ РО'!J138</f>
        <v>1992770.1</v>
      </c>
      <c r="K107" s="24">
        <f>'ЮЛ РО'!K138</f>
        <v>1983679.56</v>
      </c>
      <c r="L107" s="24">
        <v>0</v>
      </c>
      <c r="M107" s="24">
        <v>0</v>
      </c>
      <c r="N107" s="32"/>
      <c r="O107" s="14"/>
      <c r="P107" s="26"/>
    </row>
    <row r="108" spans="1:16" s="14" customFormat="1" x14ac:dyDescent="0.2">
      <c r="A108" s="15" t="s">
        <v>93</v>
      </c>
      <c r="B108" s="16">
        <f t="shared" si="4"/>
        <v>91811567.04744409</v>
      </c>
      <c r="C108" s="16">
        <f t="shared" si="5"/>
        <v>89308254.349803731</v>
      </c>
      <c r="D108" s="17">
        <f t="shared" si="6"/>
        <v>2503312.6976403594</v>
      </c>
      <c r="E108" s="18">
        <f t="shared" si="7"/>
        <v>0.97273423406065207</v>
      </c>
      <c r="F108" s="19">
        <v>75034610.627444088</v>
      </c>
      <c r="G108" s="19">
        <v>73064789.649803728</v>
      </c>
      <c r="H108" s="19">
        <f>'ФЛ СС'!J67</f>
        <v>12951882.960000001</v>
      </c>
      <c r="I108" s="19">
        <f>'ФЛ СС'!K67</f>
        <v>12459389.119999999</v>
      </c>
      <c r="J108" s="19">
        <f>'ЮЛ РО'!J141</f>
        <v>3540626.96</v>
      </c>
      <c r="K108" s="19">
        <f>'ЮЛ РО'!K141</f>
        <v>3489633.64</v>
      </c>
      <c r="L108" s="19">
        <f>'ЮЛ СС'!J63</f>
        <v>284446.5</v>
      </c>
      <c r="M108" s="19">
        <f>'ЮЛ СС'!K63</f>
        <v>294441.94</v>
      </c>
      <c r="N108" s="32"/>
      <c r="P108" s="26"/>
    </row>
    <row r="109" spans="1:16" x14ac:dyDescent="0.2">
      <c r="A109" s="20" t="s">
        <v>94</v>
      </c>
      <c r="B109" s="21">
        <f t="shared" si="4"/>
        <v>40076624.576763518</v>
      </c>
      <c r="C109" s="21">
        <f t="shared" si="5"/>
        <v>37868720.042197488</v>
      </c>
      <c r="D109" s="22">
        <f t="shared" si="6"/>
        <v>2207904.5345660299</v>
      </c>
      <c r="E109" s="23">
        <f t="shared" si="7"/>
        <v>0.94490792181519756</v>
      </c>
      <c r="F109" s="24">
        <v>23282043.436763525</v>
      </c>
      <c r="G109" s="24">
        <v>21867823.112197485</v>
      </c>
      <c r="H109" s="24">
        <f>'ФЛ СС'!J70</f>
        <v>13331006.25</v>
      </c>
      <c r="I109" s="24">
        <f>'ФЛ СС'!K70</f>
        <v>12614341.52</v>
      </c>
      <c r="J109" s="24">
        <f>'ЮЛ РО'!J144</f>
        <v>2451431.48</v>
      </c>
      <c r="K109" s="24">
        <f>'ЮЛ РО'!K144</f>
        <v>2374444.5699999998</v>
      </c>
      <c r="L109" s="24">
        <f>'ЮЛ СС'!J66</f>
        <v>1012143.41</v>
      </c>
      <c r="M109" s="24">
        <f>'ЮЛ СС'!K66</f>
        <v>1012110.84</v>
      </c>
      <c r="N109" s="32"/>
      <c r="O109" s="14"/>
      <c r="P109" s="26"/>
    </row>
    <row r="110" spans="1:16" x14ac:dyDescent="0.2">
      <c r="A110" s="20" t="s">
        <v>95</v>
      </c>
      <c r="B110" s="21">
        <f t="shared" si="4"/>
        <v>35222146.98146534</v>
      </c>
      <c r="C110" s="21">
        <f t="shared" si="5"/>
        <v>32217338.386444796</v>
      </c>
      <c r="D110" s="22">
        <f t="shared" si="6"/>
        <v>3004808.5950205438</v>
      </c>
      <c r="E110" s="23">
        <f t="shared" si="7"/>
        <v>0.9146897945601743</v>
      </c>
      <c r="F110" s="24">
        <v>22914317.481465343</v>
      </c>
      <c r="G110" s="24">
        <v>21120337.426444795</v>
      </c>
      <c r="H110" s="24">
        <f>'ФЛ СС'!J73</f>
        <v>10067700.5</v>
      </c>
      <c r="I110" s="24">
        <f>'ФЛ СС'!K73</f>
        <v>9034209.8399999999</v>
      </c>
      <c r="J110" s="24">
        <f>'ЮЛ РО'!J147</f>
        <v>2128689.21</v>
      </c>
      <c r="K110" s="24">
        <f>'ЮЛ РО'!K147</f>
        <v>1943993.66</v>
      </c>
      <c r="L110" s="24">
        <f>'ЮЛ СС'!J69</f>
        <v>111439.79</v>
      </c>
      <c r="M110" s="24">
        <f>'ЮЛ СС'!K69</f>
        <v>118797.46</v>
      </c>
      <c r="N110" s="32"/>
      <c r="O110" s="14"/>
      <c r="P110" s="26"/>
    </row>
    <row r="111" spans="1:16" x14ac:dyDescent="0.2">
      <c r="A111" s="20" t="s">
        <v>96</v>
      </c>
      <c r="B111" s="21">
        <f t="shared" si="4"/>
        <v>33215849.678569369</v>
      </c>
      <c r="C111" s="21">
        <f t="shared" si="5"/>
        <v>31786670.223848358</v>
      </c>
      <c r="D111" s="22">
        <f t="shared" si="6"/>
        <v>1429179.4547210112</v>
      </c>
      <c r="E111" s="23">
        <f t="shared" si="7"/>
        <v>0.95697296716624092</v>
      </c>
      <c r="F111" s="24">
        <v>16490069.618569372</v>
      </c>
      <c r="G111" s="24">
        <v>15909321.863848358</v>
      </c>
      <c r="H111" s="24">
        <f>'ФЛ СС'!J76</f>
        <v>15349501.73</v>
      </c>
      <c r="I111" s="24">
        <f>'ФЛ СС'!K76</f>
        <v>14621509.619999999</v>
      </c>
      <c r="J111" s="24">
        <f>'ЮЛ РО'!J150</f>
        <v>1104393.27</v>
      </c>
      <c r="K111" s="24">
        <f>'ЮЛ РО'!K150</f>
        <v>1010168.67</v>
      </c>
      <c r="L111" s="24">
        <f>'ЮЛ СС'!J72</f>
        <v>271885.06</v>
      </c>
      <c r="M111" s="24">
        <f>'ЮЛ СС'!K72</f>
        <v>245670.07</v>
      </c>
      <c r="N111" s="32"/>
      <c r="O111" s="14"/>
      <c r="P111" s="26"/>
    </row>
    <row r="112" spans="1:16" x14ac:dyDescent="0.2">
      <c r="A112" s="20" t="s">
        <v>97</v>
      </c>
      <c r="B112" s="21">
        <f t="shared" si="4"/>
        <v>23224953.611375153</v>
      </c>
      <c r="C112" s="21">
        <f t="shared" si="5"/>
        <v>22178917.689599838</v>
      </c>
      <c r="D112" s="22">
        <f t="shared" si="6"/>
        <v>1046035.921775315</v>
      </c>
      <c r="E112" s="23">
        <f t="shared" si="7"/>
        <v>0.95496068843543414</v>
      </c>
      <c r="F112" s="24">
        <v>14906802.311375154</v>
      </c>
      <c r="G112" s="24">
        <v>14222589.486599836</v>
      </c>
      <c r="H112" s="24">
        <f>'ФЛ СС'!J79</f>
        <v>6583381.5300000003</v>
      </c>
      <c r="I112" s="24">
        <f>'ФЛ СС'!K79</f>
        <v>6282909.8200000003</v>
      </c>
      <c r="J112" s="24">
        <f>'ЮЛ РО'!J153</f>
        <v>1540326.74</v>
      </c>
      <c r="K112" s="24">
        <f>'ЮЛ РО'!K153</f>
        <v>1463310.4029999999</v>
      </c>
      <c r="L112" s="24">
        <f>'ЮЛ СС'!J75</f>
        <v>194443.03</v>
      </c>
      <c r="M112" s="24">
        <f>'ЮЛ СС'!K75</f>
        <v>210107.98</v>
      </c>
      <c r="N112" s="32"/>
      <c r="O112" s="14"/>
      <c r="P112" s="26"/>
    </row>
    <row r="113" spans="1:16" s="14" customFormat="1" x14ac:dyDescent="0.2">
      <c r="A113" s="15" t="s">
        <v>98</v>
      </c>
      <c r="B113" s="16">
        <f t="shared" si="4"/>
        <v>141597077.31863183</v>
      </c>
      <c r="C113" s="16">
        <f t="shared" si="5"/>
        <v>137169959.86603156</v>
      </c>
      <c r="D113" s="17">
        <f t="shared" si="6"/>
        <v>4427117.4526002705</v>
      </c>
      <c r="E113" s="18">
        <f t="shared" si="7"/>
        <v>0.96873440090406626</v>
      </c>
      <c r="F113" s="19">
        <v>112793565.58863182</v>
      </c>
      <c r="G113" s="19">
        <v>106565531.44603157</v>
      </c>
      <c r="H113" s="19">
        <f>'ФЛ СС'!J82</f>
        <v>18846037.18</v>
      </c>
      <c r="I113" s="19">
        <f>'ФЛ СС'!K82</f>
        <v>20474609.739999998</v>
      </c>
      <c r="J113" s="19">
        <f>'ЮЛ РО'!J156</f>
        <v>9360677.0500000007</v>
      </c>
      <c r="K113" s="19">
        <f>'ЮЛ РО'!K156</f>
        <v>9360677.0500000007</v>
      </c>
      <c r="L113" s="19">
        <f>'ЮЛ СС'!J78</f>
        <v>596797.5</v>
      </c>
      <c r="M113" s="19">
        <f>'ЮЛ СС'!K78</f>
        <v>769141.63</v>
      </c>
      <c r="N113" s="32"/>
      <c r="P113" s="26"/>
    </row>
    <row r="114" spans="1:16" x14ac:dyDescent="0.2">
      <c r="A114" s="20" t="s">
        <v>99</v>
      </c>
      <c r="B114" s="21">
        <f t="shared" si="4"/>
        <v>31368472.413771346</v>
      </c>
      <c r="C114" s="21">
        <f t="shared" si="5"/>
        <v>28287037.788612127</v>
      </c>
      <c r="D114" s="22">
        <f t="shared" si="6"/>
        <v>3081434.6251592189</v>
      </c>
      <c r="E114" s="23">
        <f t="shared" si="7"/>
        <v>0.90176650668502389</v>
      </c>
      <c r="F114" s="24">
        <v>25533471.853771348</v>
      </c>
      <c r="G114" s="24">
        <v>22617484.008612126</v>
      </c>
      <c r="H114" s="24">
        <f>'ФЛ СС'!J85</f>
        <v>2989922.57</v>
      </c>
      <c r="I114" s="24">
        <f>'ФЛ СС'!K85</f>
        <v>2784547.14</v>
      </c>
      <c r="J114" s="24">
        <f>'ЮЛ РО'!J159</f>
        <v>2688113.18</v>
      </c>
      <c r="K114" s="24">
        <f>'ЮЛ РО'!K159</f>
        <v>2688113.18</v>
      </c>
      <c r="L114" s="24">
        <f>'ЮЛ СС'!J81</f>
        <v>156964.81</v>
      </c>
      <c r="M114" s="24">
        <f>'ЮЛ СС'!K81</f>
        <v>196893.46</v>
      </c>
      <c r="N114" s="32"/>
      <c r="O114" s="14"/>
      <c r="P114" s="26"/>
    </row>
    <row r="115" spans="1:16" x14ac:dyDescent="0.2">
      <c r="A115" s="20" t="s">
        <v>100</v>
      </c>
      <c r="B115" s="21">
        <f t="shared" si="4"/>
        <v>30509822.800523538</v>
      </c>
      <c r="C115" s="21">
        <f t="shared" si="5"/>
        <v>28628767.080501758</v>
      </c>
      <c r="D115" s="22">
        <f t="shared" si="6"/>
        <v>1881055.7200217806</v>
      </c>
      <c r="E115" s="23">
        <f t="shared" si="7"/>
        <v>0.93834589822693093</v>
      </c>
      <c r="F115" s="24">
        <v>28734608.300523538</v>
      </c>
      <c r="G115" s="24">
        <v>26853552.580501758</v>
      </c>
      <c r="H115" s="24">
        <v>0</v>
      </c>
      <c r="I115" s="24">
        <v>0</v>
      </c>
      <c r="J115" s="24">
        <f>'ЮЛ РО'!J162</f>
        <v>1775214.5</v>
      </c>
      <c r="K115" s="24">
        <f>'ЮЛ РО'!K162</f>
        <v>1775214.5</v>
      </c>
      <c r="L115" s="24">
        <v>0</v>
      </c>
      <c r="M115" s="24">
        <v>0</v>
      </c>
      <c r="N115" s="32"/>
      <c r="O115" s="14"/>
      <c r="P115" s="26"/>
    </row>
    <row r="116" spans="1:16" x14ac:dyDescent="0.2">
      <c r="A116" s="20" t="s">
        <v>101</v>
      </c>
      <c r="B116" s="21">
        <f t="shared" si="4"/>
        <v>6233871.5747895502</v>
      </c>
      <c r="C116" s="21">
        <f t="shared" si="5"/>
        <v>5898282.098276658</v>
      </c>
      <c r="D116" s="22">
        <f t="shared" si="6"/>
        <v>335589.47651289217</v>
      </c>
      <c r="E116" s="23">
        <f t="shared" si="7"/>
        <v>0.94616676450794202</v>
      </c>
      <c r="F116" s="24">
        <v>5217923.5347895501</v>
      </c>
      <c r="G116" s="24">
        <v>4882334.0582766579</v>
      </c>
      <c r="H116" s="24">
        <v>0</v>
      </c>
      <c r="I116" s="24">
        <v>0</v>
      </c>
      <c r="J116" s="24">
        <f>'ЮЛ РО'!J165</f>
        <v>1015948.04</v>
      </c>
      <c r="K116" s="24">
        <f>'ЮЛ РО'!K165</f>
        <v>1015948.04</v>
      </c>
      <c r="L116" s="24">
        <v>0</v>
      </c>
      <c r="M116" s="24">
        <v>0</v>
      </c>
      <c r="N116" s="32"/>
      <c r="O116" s="14"/>
      <c r="P116" s="26"/>
    </row>
    <row r="117" spans="1:16" x14ac:dyDescent="0.2">
      <c r="J117" s="29"/>
      <c r="K117" s="29"/>
      <c r="L117" s="29"/>
      <c r="M117" s="29"/>
    </row>
    <row r="118" spans="1:16" hidden="1" x14ac:dyDescent="0.2"/>
    <row r="119" spans="1:16" hidden="1" x14ac:dyDescent="0.2"/>
    <row r="120" spans="1:16" hidden="1" x14ac:dyDescent="0.2"/>
    <row r="121" spans="1:16" hidden="1" x14ac:dyDescent="0.2"/>
    <row r="122" spans="1:16" hidden="1" x14ac:dyDescent="0.2">
      <c r="C122" s="27">
        <v>100000000</v>
      </c>
      <c r="G122" s="29">
        <v>100000000</v>
      </c>
    </row>
    <row r="123" spans="1:16" hidden="1" x14ac:dyDescent="0.2"/>
    <row r="124" spans="1:16" hidden="1" x14ac:dyDescent="0.2"/>
    <row r="125" spans="1:16" hidden="1" x14ac:dyDescent="0.2"/>
  </sheetData>
  <autoFilter ref="A8:N116" xr:uid="{D6437886-9C36-4255-B122-231F011A111A}"/>
  <mergeCells count="14">
    <mergeCell ref="A1:M1"/>
    <mergeCell ref="A2:M2"/>
    <mergeCell ref="A3:M3"/>
    <mergeCell ref="F6:I6"/>
    <mergeCell ref="J6:M6"/>
    <mergeCell ref="A6:A8"/>
    <mergeCell ref="F7:G7"/>
    <mergeCell ref="H7:I7"/>
    <mergeCell ref="J7:K7"/>
    <mergeCell ref="L7:M7"/>
    <mergeCell ref="B6:B8"/>
    <mergeCell ref="C6:C8"/>
    <mergeCell ref="D6:D8"/>
    <mergeCell ref="E6:E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2E18F-D825-463C-8069-BFACB99514AD}">
  <dimension ref="A1:S358"/>
  <sheetViews>
    <sheetView topLeftCell="A64" workbookViewId="0">
      <selection activeCell="K351" sqref="K351"/>
    </sheetView>
  </sheetViews>
  <sheetFormatPr defaultRowHeight="12.75" x14ac:dyDescent="0.2"/>
  <cols>
    <col min="1" max="1" width="5" style="1" customWidth="1"/>
    <col min="2" max="2" width="15.140625" style="1" customWidth="1"/>
    <col min="3" max="3" width="2" style="1" customWidth="1"/>
    <col min="4" max="4" width="37.5703125" style="1" customWidth="1"/>
    <col min="5" max="5" width="0.85546875" style="1" customWidth="1"/>
    <col min="6" max="6" width="2" style="1" customWidth="1"/>
    <col min="7" max="7" width="8.140625" style="1" customWidth="1"/>
    <col min="8" max="8" width="11.140625" style="1" customWidth="1"/>
    <col min="9" max="11" width="20.140625" style="1" customWidth="1"/>
    <col min="12" max="12" width="6.5703125" style="1" customWidth="1"/>
    <col min="13" max="15" width="0.5703125" style="1" customWidth="1"/>
    <col min="16" max="16" width="9.140625" style="1"/>
    <col min="17" max="17" width="0.5703125" style="1" customWidth="1"/>
    <col min="18" max="18" width="9.7109375" style="1" customWidth="1"/>
    <col min="19" max="19" width="0.5703125" style="1" customWidth="1"/>
    <col min="20" max="256" width="9.140625" style="1"/>
    <col min="257" max="257" width="5" style="1" customWidth="1"/>
    <col min="258" max="258" width="15.140625" style="1" customWidth="1"/>
    <col min="259" max="259" width="2" style="1" customWidth="1"/>
    <col min="260" max="260" width="37.5703125" style="1" customWidth="1"/>
    <col min="261" max="261" width="0.85546875" style="1" customWidth="1"/>
    <col min="262" max="262" width="2" style="1" customWidth="1"/>
    <col min="263" max="263" width="8.140625" style="1" customWidth="1"/>
    <col min="264" max="264" width="11.140625" style="1" customWidth="1"/>
    <col min="265" max="265" width="10.140625" style="1" customWidth="1"/>
    <col min="266" max="266" width="10" style="1" customWidth="1"/>
    <col min="267" max="267" width="10.140625" style="1" customWidth="1"/>
    <col min="268" max="268" width="6.5703125" style="1" customWidth="1"/>
    <col min="269" max="271" width="0.5703125" style="1" customWidth="1"/>
    <col min="272" max="272" width="9.140625" style="1"/>
    <col min="273" max="273" width="0.5703125" style="1" customWidth="1"/>
    <col min="274" max="274" width="9.7109375" style="1" customWidth="1"/>
    <col min="275" max="275" width="0.5703125" style="1" customWidth="1"/>
    <col min="276" max="512" width="9.140625" style="1"/>
    <col min="513" max="513" width="5" style="1" customWidth="1"/>
    <col min="514" max="514" width="15.140625" style="1" customWidth="1"/>
    <col min="515" max="515" width="2" style="1" customWidth="1"/>
    <col min="516" max="516" width="37.5703125" style="1" customWidth="1"/>
    <col min="517" max="517" width="0.85546875" style="1" customWidth="1"/>
    <col min="518" max="518" width="2" style="1" customWidth="1"/>
    <col min="519" max="519" width="8.140625" style="1" customWidth="1"/>
    <col min="520" max="520" width="11.140625" style="1" customWidth="1"/>
    <col min="521" max="521" width="10.140625" style="1" customWidth="1"/>
    <col min="522" max="522" width="10" style="1" customWidth="1"/>
    <col min="523" max="523" width="10.140625" style="1" customWidth="1"/>
    <col min="524" max="524" width="6.5703125" style="1" customWidth="1"/>
    <col min="525" max="527" width="0.5703125" style="1" customWidth="1"/>
    <col min="528" max="528" width="9.140625" style="1"/>
    <col min="529" max="529" width="0.5703125" style="1" customWidth="1"/>
    <col min="530" max="530" width="9.7109375" style="1" customWidth="1"/>
    <col min="531" max="531" width="0.5703125" style="1" customWidth="1"/>
    <col min="532" max="768" width="9.140625" style="1"/>
    <col min="769" max="769" width="5" style="1" customWidth="1"/>
    <col min="770" max="770" width="15.140625" style="1" customWidth="1"/>
    <col min="771" max="771" width="2" style="1" customWidth="1"/>
    <col min="772" max="772" width="37.5703125" style="1" customWidth="1"/>
    <col min="773" max="773" width="0.85546875" style="1" customWidth="1"/>
    <col min="774" max="774" width="2" style="1" customWidth="1"/>
    <col min="775" max="775" width="8.140625" style="1" customWidth="1"/>
    <col min="776" max="776" width="11.140625" style="1" customWidth="1"/>
    <col min="777" max="777" width="10.140625" style="1" customWidth="1"/>
    <col min="778" max="778" width="10" style="1" customWidth="1"/>
    <col min="779" max="779" width="10.140625" style="1" customWidth="1"/>
    <col min="780" max="780" width="6.5703125" style="1" customWidth="1"/>
    <col min="781" max="783" width="0.5703125" style="1" customWidth="1"/>
    <col min="784" max="784" width="9.140625" style="1"/>
    <col min="785" max="785" width="0.5703125" style="1" customWidth="1"/>
    <col min="786" max="786" width="9.7109375" style="1" customWidth="1"/>
    <col min="787" max="787" width="0.5703125" style="1" customWidth="1"/>
    <col min="788" max="1024" width="9.140625" style="1"/>
    <col min="1025" max="1025" width="5" style="1" customWidth="1"/>
    <col min="1026" max="1026" width="15.140625" style="1" customWidth="1"/>
    <col min="1027" max="1027" width="2" style="1" customWidth="1"/>
    <col min="1028" max="1028" width="37.5703125" style="1" customWidth="1"/>
    <col min="1029" max="1029" width="0.85546875" style="1" customWidth="1"/>
    <col min="1030" max="1030" width="2" style="1" customWidth="1"/>
    <col min="1031" max="1031" width="8.140625" style="1" customWidth="1"/>
    <col min="1032" max="1032" width="11.140625" style="1" customWidth="1"/>
    <col min="1033" max="1033" width="10.140625" style="1" customWidth="1"/>
    <col min="1034" max="1034" width="10" style="1" customWidth="1"/>
    <col min="1035" max="1035" width="10.140625" style="1" customWidth="1"/>
    <col min="1036" max="1036" width="6.5703125" style="1" customWidth="1"/>
    <col min="1037" max="1039" width="0.5703125" style="1" customWidth="1"/>
    <col min="1040" max="1040" width="9.140625" style="1"/>
    <col min="1041" max="1041" width="0.5703125" style="1" customWidth="1"/>
    <col min="1042" max="1042" width="9.7109375" style="1" customWidth="1"/>
    <col min="1043" max="1043" width="0.5703125" style="1" customWidth="1"/>
    <col min="1044" max="1280" width="9.140625" style="1"/>
    <col min="1281" max="1281" width="5" style="1" customWidth="1"/>
    <col min="1282" max="1282" width="15.140625" style="1" customWidth="1"/>
    <col min="1283" max="1283" width="2" style="1" customWidth="1"/>
    <col min="1284" max="1284" width="37.5703125" style="1" customWidth="1"/>
    <col min="1285" max="1285" width="0.85546875" style="1" customWidth="1"/>
    <col min="1286" max="1286" width="2" style="1" customWidth="1"/>
    <col min="1287" max="1287" width="8.140625" style="1" customWidth="1"/>
    <col min="1288" max="1288" width="11.140625" style="1" customWidth="1"/>
    <col min="1289" max="1289" width="10.140625" style="1" customWidth="1"/>
    <col min="1290" max="1290" width="10" style="1" customWidth="1"/>
    <col min="1291" max="1291" width="10.140625" style="1" customWidth="1"/>
    <col min="1292" max="1292" width="6.5703125" style="1" customWidth="1"/>
    <col min="1293" max="1295" width="0.5703125" style="1" customWidth="1"/>
    <col min="1296" max="1296" width="9.140625" style="1"/>
    <col min="1297" max="1297" width="0.5703125" style="1" customWidth="1"/>
    <col min="1298" max="1298" width="9.7109375" style="1" customWidth="1"/>
    <col min="1299" max="1299" width="0.5703125" style="1" customWidth="1"/>
    <col min="1300" max="1536" width="9.140625" style="1"/>
    <col min="1537" max="1537" width="5" style="1" customWidth="1"/>
    <col min="1538" max="1538" width="15.140625" style="1" customWidth="1"/>
    <col min="1539" max="1539" width="2" style="1" customWidth="1"/>
    <col min="1540" max="1540" width="37.5703125" style="1" customWidth="1"/>
    <col min="1541" max="1541" width="0.85546875" style="1" customWidth="1"/>
    <col min="1542" max="1542" width="2" style="1" customWidth="1"/>
    <col min="1543" max="1543" width="8.140625" style="1" customWidth="1"/>
    <col min="1544" max="1544" width="11.140625" style="1" customWidth="1"/>
    <col min="1545" max="1545" width="10.140625" style="1" customWidth="1"/>
    <col min="1546" max="1546" width="10" style="1" customWidth="1"/>
    <col min="1547" max="1547" width="10.140625" style="1" customWidth="1"/>
    <col min="1548" max="1548" width="6.5703125" style="1" customWidth="1"/>
    <col min="1549" max="1551" width="0.5703125" style="1" customWidth="1"/>
    <col min="1552" max="1552" width="9.140625" style="1"/>
    <col min="1553" max="1553" width="0.5703125" style="1" customWidth="1"/>
    <col min="1554" max="1554" width="9.7109375" style="1" customWidth="1"/>
    <col min="1555" max="1555" width="0.5703125" style="1" customWidth="1"/>
    <col min="1556" max="1792" width="9.140625" style="1"/>
    <col min="1793" max="1793" width="5" style="1" customWidth="1"/>
    <col min="1794" max="1794" width="15.140625" style="1" customWidth="1"/>
    <col min="1795" max="1795" width="2" style="1" customWidth="1"/>
    <col min="1796" max="1796" width="37.5703125" style="1" customWidth="1"/>
    <col min="1797" max="1797" width="0.85546875" style="1" customWidth="1"/>
    <col min="1798" max="1798" width="2" style="1" customWidth="1"/>
    <col min="1799" max="1799" width="8.140625" style="1" customWidth="1"/>
    <col min="1800" max="1800" width="11.140625" style="1" customWidth="1"/>
    <col min="1801" max="1801" width="10.140625" style="1" customWidth="1"/>
    <col min="1802" max="1802" width="10" style="1" customWidth="1"/>
    <col min="1803" max="1803" width="10.140625" style="1" customWidth="1"/>
    <col min="1804" max="1804" width="6.5703125" style="1" customWidth="1"/>
    <col min="1805" max="1807" width="0.5703125" style="1" customWidth="1"/>
    <col min="1808" max="1808" width="9.140625" style="1"/>
    <col min="1809" max="1809" width="0.5703125" style="1" customWidth="1"/>
    <col min="1810" max="1810" width="9.7109375" style="1" customWidth="1"/>
    <col min="1811" max="1811" width="0.5703125" style="1" customWidth="1"/>
    <col min="1812" max="2048" width="9.140625" style="1"/>
    <col min="2049" max="2049" width="5" style="1" customWidth="1"/>
    <col min="2050" max="2050" width="15.140625" style="1" customWidth="1"/>
    <col min="2051" max="2051" width="2" style="1" customWidth="1"/>
    <col min="2052" max="2052" width="37.5703125" style="1" customWidth="1"/>
    <col min="2053" max="2053" width="0.85546875" style="1" customWidth="1"/>
    <col min="2054" max="2054" width="2" style="1" customWidth="1"/>
    <col min="2055" max="2055" width="8.140625" style="1" customWidth="1"/>
    <col min="2056" max="2056" width="11.140625" style="1" customWidth="1"/>
    <col min="2057" max="2057" width="10.140625" style="1" customWidth="1"/>
    <col min="2058" max="2058" width="10" style="1" customWidth="1"/>
    <col min="2059" max="2059" width="10.140625" style="1" customWidth="1"/>
    <col min="2060" max="2060" width="6.5703125" style="1" customWidth="1"/>
    <col min="2061" max="2063" width="0.5703125" style="1" customWidth="1"/>
    <col min="2064" max="2064" width="9.140625" style="1"/>
    <col min="2065" max="2065" width="0.5703125" style="1" customWidth="1"/>
    <col min="2066" max="2066" width="9.7109375" style="1" customWidth="1"/>
    <col min="2067" max="2067" width="0.5703125" style="1" customWidth="1"/>
    <col min="2068" max="2304" width="9.140625" style="1"/>
    <col min="2305" max="2305" width="5" style="1" customWidth="1"/>
    <col min="2306" max="2306" width="15.140625" style="1" customWidth="1"/>
    <col min="2307" max="2307" width="2" style="1" customWidth="1"/>
    <col min="2308" max="2308" width="37.5703125" style="1" customWidth="1"/>
    <col min="2309" max="2309" width="0.85546875" style="1" customWidth="1"/>
    <col min="2310" max="2310" width="2" style="1" customWidth="1"/>
    <col min="2311" max="2311" width="8.140625" style="1" customWidth="1"/>
    <col min="2312" max="2312" width="11.140625" style="1" customWidth="1"/>
    <col min="2313" max="2313" width="10.140625" style="1" customWidth="1"/>
    <col min="2314" max="2314" width="10" style="1" customWidth="1"/>
    <col min="2315" max="2315" width="10.140625" style="1" customWidth="1"/>
    <col min="2316" max="2316" width="6.5703125" style="1" customWidth="1"/>
    <col min="2317" max="2319" width="0.5703125" style="1" customWidth="1"/>
    <col min="2320" max="2320" width="9.140625" style="1"/>
    <col min="2321" max="2321" width="0.5703125" style="1" customWidth="1"/>
    <col min="2322" max="2322" width="9.7109375" style="1" customWidth="1"/>
    <col min="2323" max="2323" width="0.5703125" style="1" customWidth="1"/>
    <col min="2324" max="2560" width="9.140625" style="1"/>
    <col min="2561" max="2561" width="5" style="1" customWidth="1"/>
    <col min="2562" max="2562" width="15.140625" style="1" customWidth="1"/>
    <col min="2563" max="2563" width="2" style="1" customWidth="1"/>
    <col min="2564" max="2564" width="37.5703125" style="1" customWidth="1"/>
    <col min="2565" max="2565" width="0.85546875" style="1" customWidth="1"/>
    <col min="2566" max="2566" width="2" style="1" customWidth="1"/>
    <col min="2567" max="2567" width="8.140625" style="1" customWidth="1"/>
    <col min="2568" max="2568" width="11.140625" style="1" customWidth="1"/>
    <col min="2569" max="2569" width="10.140625" style="1" customWidth="1"/>
    <col min="2570" max="2570" width="10" style="1" customWidth="1"/>
    <col min="2571" max="2571" width="10.140625" style="1" customWidth="1"/>
    <col min="2572" max="2572" width="6.5703125" style="1" customWidth="1"/>
    <col min="2573" max="2575" width="0.5703125" style="1" customWidth="1"/>
    <col min="2576" max="2576" width="9.140625" style="1"/>
    <col min="2577" max="2577" width="0.5703125" style="1" customWidth="1"/>
    <col min="2578" max="2578" width="9.7109375" style="1" customWidth="1"/>
    <col min="2579" max="2579" width="0.5703125" style="1" customWidth="1"/>
    <col min="2580" max="2816" width="9.140625" style="1"/>
    <col min="2817" max="2817" width="5" style="1" customWidth="1"/>
    <col min="2818" max="2818" width="15.140625" style="1" customWidth="1"/>
    <col min="2819" max="2819" width="2" style="1" customWidth="1"/>
    <col min="2820" max="2820" width="37.5703125" style="1" customWidth="1"/>
    <col min="2821" max="2821" width="0.85546875" style="1" customWidth="1"/>
    <col min="2822" max="2822" width="2" style="1" customWidth="1"/>
    <col min="2823" max="2823" width="8.140625" style="1" customWidth="1"/>
    <col min="2824" max="2824" width="11.140625" style="1" customWidth="1"/>
    <col min="2825" max="2825" width="10.140625" style="1" customWidth="1"/>
    <col min="2826" max="2826" width="10" style="1" customWidth="1"/>
    <col min="2827" max="2827" width="10.140625" style="1" customWidth="1"/>
    <col min="2828" max="2828" width="6.5703125" style="1" customWidth="1"/>
    <col min="2829" max="2831" width="0.5703125" style="1" customWidth="1"/>
    <col min="2832" max="2832" width="9.140625" style="1"/>
    <col min="2833" max="2833" width="0.5703125" style="1" customWidth="1"/>
    <col min="2834" max="2834" width="9.7109375" style="1" customWidth="1"/>
    <col min="2835" max="2835" width="0.5703125" style="1" customWidth="1"/>
    <col min="2836" max="3072" width="9.140625" style="1"/>
    <col min="3073" max="3073" width="5" style="1" customWidth="1"/>
    <col min="3074" max="3074" width="15.140625" style="1" customWidth="1"/>
    <col min="3075" max="3075" width="2" style="1" customWidth="1"/>
    <col min="3076" max="3076" width="37.5703125" style="1" customWidth="1"/>
    <col min="3077" max="3077" width="0.85546875" style="1" customWidth="1"/>
    <col min="3078" max="3078" width="2" style="1" customWidth="1"/>
    <col min="3079" max="3079" width="8.140625" style="1" customWidth="1"/>
    <col min="3080" max="3080" width="11.140625" style="1" customWidth="1"/>
    <col min="3081" max="3081" width="10.140625" style="1" customWidth="1"/>
    <col min="3082" max="3082" width="10" style="1" customWidth="1"/>
    <col min="3083" max="3083" width="10.140625" style="1" customWidth="1"/>
    <col min="3084" max="3084" width="6.5703125" style="1" customWidth="1"/>
    <col min="3085" max="3087" width="0.5703125" style="1" customWidth="1"/>
    <col min="3088" max="3088" width="9.140625" style="1"/>
    <col min="3089" max="3089" width="0.5703125" style="1" customWidth="1"/>
    <col min="3090" max="3090" width="9.7109375" style="1" customWidth="1"/>
    <col min="3091" max="3091" width="0.5703125" style="1" customWidth="1"/>
    <col min="3092" max="3328" width="9.140625" style="1"/>
    <col min="3329" max="3329" width="5" style="1" customWidth="1"/>
    <col min="3330" max="3330" width="15.140625" style="1" customWidth="1"/>
    <col min="3331" max="3331" width="2" style="1" customWidth="1"/>
    <col min="3332" max="3332" width="37.5703125" style="1" customWidth="1"/>
    <col min="3333" max="3333" width="0.85546875" style="1" customWidth="1"/>
    <col min="3334" max="3334" width="2" style="1" customWidth="1"/>
    <col min="3335" max="3335" width="8.140625" style="1" customWidth="1"/>
    <col min="3336" max="3336" width="11.140625" style="1" customWidth="1"/>
    <col min="3337" max="3337" width="10.140625" style="1" customWidth="1"/>
    <col min="3338" max="3338" width="10" style="1" customWidth="1"/>
    <col min="3339" max="3339" width="10.140625" style="1" customWidth="1"/>
    <col min="3340" max="3340" width="6.5703125" style="1" customWidth="1"/>
    <col min="3341" max="3343" width="0.5703125" style="1" customWidth="1"/>
    <col min="3344" max="3344" width="9.140625" style="1"/>
    <col min="3345" max="3345" width="0.5703125" style="1" customWidth="1"/>
    <col min="3346" max="3346" width="9.7109375" style="1" customWidth="1"/>
    <col min="3347" max="3347" width="0.5703125" style="1" customWidth="1"/>
    <col min="3348" max="3584" width="9.140625" style="1"/>
    <col min="3585" max="3585" width="5" style="1" customWidth="1"/>
    <col min="3586" max="3586" width="15.140625" style="1" customWidth="1"/>
    <col min="3587" max="3587" width="2" style="1" customWidth="1"/>
    <col min="3588" max="3588" width="37.5703125" style="1" customWidth="1"/>
    <col min="3589" max="3589" width="0.85546875" style="1" customWidth="1"/>
    <col min="3590" max="3590" width="2" style="1" customWidth="1"/>
    <col min="3591" max="3591" width="8.140625" style="1" customWidth="1"/>
    <col min="3592" max="3592" width="11.140625" style="1" customWidth="1"/>
    <col min="3593" max="3593" width="10.140625" style="1" customWidth="1"/>
    <col min="3594" max="3594" width="10" style="1" customWidth="1"/>
    <col min="3595" max="3595" width="10.140625" style="1" customWidth="1"/>
    <col min="3596" max="3596" width="6.5703125" style="1" customWidth="1"/>
    <col min="3597" max="3599" width="0.5703125" style="1" customWidth="1"/>
    <col min="3600" max="3600" width="9.140625" style="1"/>
    <col min="3601" max="3601" width="0.5703125" style="1" customWidth="1"/>
    <col min="3602" max="3602" width="9.7109375" style="1" customWidth="1"/>
    <col min="3603" max="3603" width="0.5703125" style="1" customWidth="1"/>
    <col min="3604" max="3840" width="9.140625" style="1"/>
    <col min="3841" max="3841" width="5" style="1" customWidth="1"/>
    <col min="3842" max="3842" width="15.140625" style="1" customWidth="1"/>
    <col min="3843" max="3843" width="2" style="1" customWidth="1"/>
    <col min="3844" max="3844" width="37.5703125" style="1" customWidth="1"/>
    <col min="3845" max="3845" width="0.85546875" style="1" customWidth="1"/>
    <col min="3846" max="3846" width="2" style="1" customWidth="1"/>
    <col min="3847" max="3847" width="8.140625" style="1" customWidth="1"/>
    <col min="3848" max="3848" width="11.140625" style="1" customWidth="1"/>
    <col min="3849" max="3849" width="10.140625" style="1" customWidth="1"/>
    <col min="3850" max="3850" width="10" style="1" customWidth="1"/>
    <col min="3851" max="3851" width="10.140625" style="1" customWidth="1"/>
    <col min="3852" max="3852" width="6.5703125" style="1" customWidth="1"/>
    <col min="3853" max="3855" width="0.5703125" style="1" customWidth="1"/>
    <col min="3856" max="3856" width="9.140625" style="1"/>
    <col min="3857" max="3857" width="0.5703125" style="1" customWidth="1"/>
    <col min="3858" max="3858" width="9.7109375" style="1" customWidth="1"/>
    <col min="3859" max="3859" width="0.5703125" style="1" customWidth="1"/>
    <col min="3860" max="4096" width="9.140625" style="1"/>
    <col min="4097" max="4097" width="5" style="1" customWidth="1"/>
    <col min="4098" max="4098" width="15.140625" style="1" customWidth="1"/>
    <col min="4099" max="4099" width="2" style="1" customWidth="1"/>
    <col min="4100" max="4100" width="37.5703125" style="1" customWidth="1"/>
    <col min="4101" max="4101" width="0.85546875" style="1" customWidth="1"/>
    <col min="4102" max="4102" width="2" style="1" customWidth="1"/>
    <col min="4103" max="4103" width="8.140625" style="1" customWidth="1"/>
    <col min="4104" max="4104" width="11.140625" style="1" customWidth="1"/>
    <col min="4105" max="4105" width="10.140625" style="1" customWidth="1"/>
    <col min="4106" max="4106" width="10" style="1" customWidth="1"/>
    <col min="4107" max="4107" width="10.140625" style="1" customWidth="1"/>
    <col min="4108" max="4108" width="6.5703125" style="1" customWidth="1"/>
    <col min="4109" max="4111" width="0.5703125" style="1" customWidth="1"/>
    <col min="4112" max="4112" width="9.140625" style="1"/>
    <col min="4113" max="4113" width="0.5703125" style="1" customWidth="1"/>
    <col min="4114" max="4114" width="9.7109375" style="1" customWidth="1"/>
    <col min="4115" max="4115" width="0.5703125" style="1" customWidth="1"/>
    <col min="4116" max="4352" width="9.140625" style="1"/>
    <col min="4353" max="4353" width="5" style="1" customWidth="1"/>
    <col min="4354" max="4354" width="15.140625" style="1" customWidth="1"/>
    <col min="4355" max="4355" width="2" style="1" customWidth="1"/>
    <col min="4356" max="4356" width="37.5703125" style="1" customWidth="1"/>
    <col min="4357" max="4357" width="0.85546875" style="1" customWidth="1"/>
    <col min="4358" max="4358" width="2" style="1" customWidth="1"/>
    <col min="4359" max="4359" width="8.140625" style="1" customWidth="1"/>
    <col min="4360" max="4360" width="11.140625" style="1" customWidth="1"/>
    <col min="4361" max="4361" width="10.140625" style="1" customWidth="1"/>
    <col min="4362" max="4362" width="10" style="1" customWidth="1"/>
    <col min="4363" max="4363" width="10.140625" style="1" customWidth="1"/>
    <col min="4364" max="4364" width="6.5703125" style="1" customWidth="1"/>
    <col min="4365" max="4367" width="0.5703125" style="1" customWidth="1"/>
    <col min="4368" max="4368" width="9.140625" style="1"/>
    <col min="4369" max="4369" width="0.5703125" style="1" customWidth="1"/>
    <col min="4370" max="4370" width="9.7109375" style="1" customWidth="1"/>
    <col min="4371" max="4371" width="0.5703125" style="1" customWidth="1"/>
    <col min="4372" max="4608" width="9.140625" style="1"/>
    <col min="4609" max="4609" width="5" style="1" customWidth="1"/>
    <col min="4610" max="4610" width="15.140625" style="1" customWidth="1"/>
    <col min="4611" max="4611" width="2" style="1" customWidth="1"/>
    <col min="4612" max="4612" width="37.5703125" style="1" customWidth="1"/>
    <col min="4613" max="4613" width="0.85546875" style="1" customWidth="1"/>
    <col min="4614" max="4614" width="2" style="1" customWidth="1"/>
    <col min="4615" max="4615" width="8.140625" style="1" customWidth="1"/>
    <col min="4616" max="4616" width="11.140625" style="1" customWidth="1"/>
    <col min="4617" max="4617" width="10.140625" style="1" customWidth="1"/>
    <col min="4618" max="4618" width="10" style="1" customWidth="1"/>
    <col min="4619" max="4619" width="10.140625" style="1" customWidth="1"/>
    <col min="4620" max="4620" width="6.5703125" style="1" customWidth="1"/>
    <col min="4621" max="4623" width="0.5703125" style="1" customWidth="1"/>
    <col min="4624" max="4624" width="9.140625" style="1"/>
    <col min="4625" max="4625" width="0.5703125" style="1" customWidth="1"/>
    <col min="4626" max="4626" width="9.7109375" style="1" customWidth="1"/>
    <col min="4627" max="4627" width="0.5703125" style="1" customWidth="1"/>
    <col min="4628" max="4864" width="9.140625" style="1"/>
    <col min="4865" max="4865" width="5" style="1" customWidth="1"/>
    <col min="4866" max="4866" width="15.140625" style="1" customWidth="1"/>
    <col min="4867" max="4867" width="2" style="1" customWidth="1"/>
    <col min="4868" max="4868" width="37.5703125" style="1" customWidth="1"/>
    <col min="4869" max="4869" width="0.85546875" style="1" customWidth="1"/>
    <col min="4870" max="4870" width="2" style="1" customWidth="1"/>
    <col min="4871" max="4871" width="8.140625" style="1" customWidth="1"/>
    <col min="4872" max="4872" width="11.140625" style="1" customWidth="1"/>
    <col min="4873" max="4873" width="10.140625" style="1" customWidth="1"/>
    <col min="4874" max="4874" width="10" style="1" customWidth="1"/>
    <col min="4875" max="4875" width="10.140625" style="1" customWidth="1"/>
    <col min="4876" max="4876" width="6.5703125" style="1" customWidth="1"/>
    <col min="4877" max="4879" width="0.5703125" style="1" customWidth="1"/>
    <col min="4880" max="4880" width="9.140625" style="1"/>
    <col min="4881" max="4881" width="0.5703125" style="1" customWidth="1"/>
    <col min="4882" max="4882" width="9.7109375" style="1" customWidth="1"/>
    <col min="4883" max="4883" width="0.5703125" style="1" customWidth="1"/>
    <col min="4884" max="5120" width="9.140625" style="1"/>
    <col min="5121" max="5121" width="5" style="1" customWidth="1"/>
    <col min="5122" max="5122" width="15.140625" style="1" customWidth="1"/>
    <col min="5123" max="5123" width="2" style="1" customWidth="1"/>
    <col min="5124" max="5124" width="37.5703125" style="1" customWidth="1"/>
    <col min="5125" max="5125" width="0.85546875" style="1" customWidth="1"/>
    <col min="5126" max="5126" width="2" style="1" customWidth="1"/>
    <col min="5127" max="5127" width="8.140625" style="1" customWidth="1"/>
    <col min="5128" max="5128" width="11.140625" style="1" customWidth="1"/>
    <col min="5129" max="5129" width="10.140625" style="1" customWidth="1"/>
    <col min="5130" max="5130" width="10" style="1" customWidth="1"/>
    <col min="5131" max="5131" width="10.140625" style="1" customWidth="1"/>
    <col min="5132" max="5132" width="6.5703125" style="1" customWidth="1"/>
    <col min="5133" max="5135" width="0.5703125" style="1" customWidth="1"/>
    <col min="5136" max="5136" width="9.140625" style="1"/>
    <col min="5137" max="5137" width="0.5703125" style="1" customWidth="1"/>
    <col min="5138" max="5138" width="9.7109375" style="1" customWidth="1"/>
    <col min="5139" max="5139" width="0.5703125" style="1" customWidth="1"/>
    <col min="5140" max="5376" width="9.140625" style="1"/>
    <col min="5377" max="5377" width="5" style="1" customWidth="1"/>
    <col min="5378" max="5378" width="15.140625" style="1" customWidth="1"/>
    <col min="5379" max="5379" width="2" style="1" customWidth="1"/>
    <col min="5380" max="5380" width="37.5703125" style="1" customWidth="1"/>
    <col min="5381" max="5381" width="0.85546875" style="1" customWidth="1"/>
    <col min="5382" max="5382" width="2" style="1" customWidth="1"/>
    <col min="5383" max="5383" width="8.140625" style="1" customWidth="1"/>
    <col min="5384" max="5384" width="11.140625" style="1" customWidth="1"/>
    <col min="5385" max="5385" width="10.140625" style="1" customWidth="1"/>
    <col min="5386" max="5386" width="10" style="1" customWidth="1"/>
    <col min="5387" max="5387" width="10.140625" style="1" customWidth="1"/>
    <col min="5388" max="5388" width="6.5703125" style="1" customWidth="1"/>
    <col min="5389" max="5391" width="0.5703125" style="1" customWidth="1"/>
    <col min="5392" max="5392" width="9.140625" style="1"/>
    <col min="5393" max="5393" width="0.5703125" style="1" customWidth="1"/>
    <col min="5394" max="5394" width="9.7109375" style="1" customWidth="1"/>
    <col min="5395" max="5395" width="0.5703125" style="1" customWidth="1"/>
    <col min="5396" max="5632" width="9.140625" style="1"/>
    <col min="5633" max="5633" width="5" style="1" customWidth="1"/>
    <col min="5634" max="5634" width="15.140625" style="1" customWidth="1"/>
    <col min="5635" max="5635" width="2" style="1" customWidth="1"/>
    <col min="5636" max="5636" width="37.5703125" style="1" customWidth="1"/>
    <col min="5637" max="5637" width="0.85546875" style="1" customWidth="1"/>
    <col min="5638" max="5638" width="2" style="1" customWidth="1"/>
    <col min="5639" max="5639" width="8.140625" style="1" customWidth="1"/>
    <col min="5640" max="5640" width="11.140625" style="1" customWidth="1"/>
    <col min="5641" max="5641" width="10.140625" style="1" customWidth="1"/>
    <col min="5642" max="5642" width="10" style="1" customWidth="1"/>
    <col min="5643" max="5643" width="10.140625" style="1" customWidth="1"/>
    <col min="5644" max="5644" width="6.5703125" style="1" customWidth="1"/>
    <col min="5645" max="5647" width="0.5703125" style="1" customWidth="1"/>
    <col min="5648" max="5648" width="9.140625" style="1"/>
    <col min="5649" max="5649" width="0.5703125" style="1" customWidth="1"/>
    <col min="5650" max="5650" width="9.7109375" style="1" customWidth="1"/>
    <col min="5651" max="5651" width="0.5703125" style="1" customWidth="1"/>
    <col min="5652" max="5888" width="9.140625" style="1"/>
    <col min="5889" max="5889" width="5" style="1" customWidth="1"/>
    <col min="5890" max="5890" width="15.140625" style="1" customWidth="1"/>
    <col min="5891" max="5891" width="2" style="1" customWidth="1"/>
    <col min="5892" max="5892" width="37.5703125" style="1" customWidth="1"/>
    <col min="5893" max="5893" width="0.85546875" style="1" customWidth="1"/>
    <col min="5894" max="5894" width="2" style="1" customWidth="1"/>
    <col min="5895" max="5895" width="8.140625" style="1" customWidth="1"/>
    <col min="5896" max="5896" width="11.140625" style="1" customWidth="1"/>
    <col min="5897" max="5897" width="10.140625" style="1" customWidth="1"/>
    <col min="5898" max="5898" width="10" style="1" customWidth="1"/>
    <col min="5899" max="5899" width="10.140625" style="1" customWidth="1"/>
    <col min="5900" max="5900" width="6.5703125" style="1" customWidth="1"/>
    <col min="5901" max="5903" width="0.5703125" style="1" customWidth="1"/>
    <col min="5904" max="5904" width="9.140625" style="1"/>
    <col min="5905" max="5905" width="0.5703125" style="1" customWidth="1"/>
    <col min="5906" max="5906" width="9.7109375" style="1" customWidth="1"/>
    <col min="5907" max="5907" width="0.5703125" style="1" customWidth="1"/>
    <col min="5908" max="6144" width="9.140625" style="1"/>
    <col min="6145" max="6145" width="5" style="1" customWidth="1"/>
    <col min="6146" max="6146" width="15.140625" style="1" customWidth="1"/>
    <col min="6147" max="6147" width="2" style="1" customWidth="1"/>
    <col min="6148" max="6148" width="37.5703125" style="1" customWidth="1"/>
    <col min="6149" max="6149" width="0.85546875" style="1" customWidth="1"/>
    <col min="6150" max="6150" width="2" style="1" customWidth="1"/>
    <col min="6151" max="6151" width="8.140625" style="1" customWidth="1"/>
    <col min="6152" max="6152" width="11.140625" style="1" customWidth="1"/>
    <col min="6153" max="6153" width="10.140625" style="1" customWidth="1"/>
    <col min="6154" max="6154" width="10" style="1" customWidth="1"/>
    <col min="6155" max="6155" width="10.140625" style="1" customWidth="1"/>
    <col min="6156" max="6156" width="6.5703125" style="1" customWidth="1"/>
    <col min="6157" max="6159" width="0.5703125" style="1" customWidth="1"/>
    <col min="6160" max="6160" width="9.140625" style="1"/>
    <col min="6161" max="6161" width="0.5703125" style="1" customWidth="1"/>
    <col min="6162" max="6162" width="9.7109375" style="1" customWidth="1"/>
    <col min="6163" max="6163" width="0.5703125" style="1" customWidth="1"/>
    <col min="6164" max="6400" width="9.140625" style="1"/>
    <col min="6401" max="6401" width="5" style="1" customWidth="1"/>
    <col min="6402" max="6402" width="15.140625" style="1" customWidth="1"/>
    <col min="6403" max="6403" width="2" style="1" customWidth="1"/>
    <col min="6404" max="6404" width="37.5703125" style="1" customWidth="1"/>
    <col min="6405" max="6405" width="0.85546875" style="1" customWidth="1"/>
    <col min="6406" max="6406" width="2" style="1" customWidth="1"/>
    <col min="6407" max="6407" width="8.140625" style="1" customWidth="1"/>
    <col min="6408" max="6408" width="11.140625" style="1" customWidth="1"/>
    <col min="6409" max="6409" width="10.140625" style="1" customWidth="1"/>
    <col min="6410" max="6410" width="10" style="1" customWidth="1"/>
    <col min="6411" max="6411" width="10.140625" style="1" customWidth="1"/>
    <col min="6412" max="6412" width="6.5703125" style="1" customWidth="1"/>
    <col min="6413" max="6415" width="0.5703125" style="1" customWidth="1"/>
    <col min="6416" max="6416" width="9.140625" style="1"/>
    <col min="6417" max="6417" width="0.5703125" style="1" customWidth="1"/>
    <col min="6418" max="6418" width="9.7109375" style="1" customWidth="1"/>
    <col min="6419" max="6419" width="0.5703125" style="1" customWidth="1"/>
    <col min="6420" max="6656" width="9.140625" style="1"/>
    <col min="6657" max="6657" width="5" style="1" customWidth="1"/>
    <col min="6658" max="6658" width="15.140625" style="1" customWidth="1"/>
    <col min="6659" max="6659" width="2" style="1" customWidth="1"/>
    <col min="6660" max="6660" width="37.5703125" style="1" customWidth="1"/>
    <col min="6661" max="6661" width="0.85546875" style="1" customWidth="1"/>
    <col min="6662" max="6662" width="2" style="1" customWidth="1"/>
    <col min="6663" max="6663" width="8.140625" style="1" customWidth="1"/>
    <col min="6664" max="6664" width="11.140625" style="1" customWidth="1"/>
    <col min="6665" max="6665" width="10.140625" style="1" customWidth="1"/>
    <col min="6666" max="6666" width="10" style="1" customWidth="1"/>
    <col min="6667" max="6667" width="10.140625" style="1" customWidth="1"/>
    <col min="6668" max="6668" width="6.5703125" style="1" customWidth="1"/>
    <col min="6669" max="6671" width="0.5703125" style="1" customWidth="1"/>
    <col min="6672" max="6672" width="9.140625" style="1"/>
    <col min="6673" max="6673" width="0.5703125" style="1" customWidth="1"/>
    <col min="6674" max="6674" width="9.7109375" style="1" customWidth="1"/>
    <col min="6675" max="6675" width="0.5703125" style="1" customWidth="1"/>
    <col min="6676" max="6912" width="9.140625" style="1"/>
    <col min="6913" max="6913" width="5" style="1" customWidth="1"/>
    <col min="6914" max="6914" width="15.140625" style="1" customWidth="1"/>
    <col min="6915" max="6915" width="2" style="1" customWidth="1"/>
    <col min="6916" max="6916" width="37.5703125" style="1" customWidth="1"/>
    <col min="6917" max="6917" width="0.85546875" style="1" customWidth="1"/>
    <col min="6918" max="6918" width="2" style="1" customWidth="1"/>
    <col min="6919" max="6919" width="8.140625" style="1" customWidth="1"/>
    <col min="6920" max="6920" width="11.140625" style="1" customWidth="1"/>
    <col min="6921" max="6921" width="10.140625" style="1" customWidth="1"/>
    <col min="6922" max="6922" width="10" style="1" customWidth="1"/>
    <col min="6923" max="6923" width="10.140625" style="1" customWidth="1"/>
    <col min="6924" max="6924" width="6.5703125" style="1" customWidth="1"/>
    <col min="6925" max="6927" width="0.5703125" style="1" customWidth="1"/>
    <col min="6928" max="6928" width="9.140625" style="1"/>
    <col min="6929" max="6929" width="0.5703125" style="1" customWidth="1"/>
    <col min="6930" max="6930" width="9.7109375" style="1" customWidth="1"/>
    <col min="6931" max="6931" width="0.5703125" style="1" customWidth="1"/>
    <col min="6932" max="7168" width="9.140625" style="1"/>
    <col min="7169" max="7169" width="5" style="1" customWidth="1"/>
    <col min="7170" max="7170" width="15.140625" style="1" customWidth="1"/>
    <col min="7171" max="7171" width="2" style="1" customWidth="1"/>
    <col min="7172" max="7172" width="37.5703125" style="1" customWidth="1"/>
    <col min="7173" max="7173" width="0.85546875" style="1" customWidth="1"/>
    <col min="7174" max="7174" width="2" style="1" customWidth="1"/>
    <col min="7175" max="7175" width="8.140625" style="1" customWidth="1"/>
    <col min="7176" max="7176" width="11.140625" style="1" customWidth="1"/>
    <col min="7177" max="7177" width="10.140625" style="1" customWidth="1"/>
    <col min="7178" max="7178" width="10" style="1" customWidth="1"/>
    <col min="7179" max="7179" width="10.140625" style="1" customWidth="1"/>
    <col min="7180" max="7180" width="6.5703125" style="1" customWidth="1"/>
    <col min="7181" max="7183" width="0.5703125" style="1" customWidth="1"/>
    <col min="7184" max="7184" width="9.140625" style="1"/>
    <col min="7185" max="7185" width="0.5703125" style="1" customWidth="1"/>
    <col min="7186" max="7186" width="9.7109375" style="1" customWidth="1"/>
    <col min="7187" max="7187" width="0.5703125" style="1" customWidth="1"/>
    <col min="7188" max="7424" width="9.140625" style="1"/>
    <col min="7425" max="7425" width="5" style="1" customWidth="1"/>
    <col min="7426" max="7426" width="15.140625" style="1" customWidth="1"/>
    <col min="7427" max="7427" width="2" style="1" customWidth="1"/>
    <col min="7428" max="7428" width="37.5703125" style="1" customWidth="1"/>
    <col min="7429" max="7429" width="0.85546875" style="1" customWidth="1"/>
    <col min="7430" max="7430" width="2" style="1" customWidth="1"/>
    <col min="7431" max="7431" width="8.140625" style="1" customWidth="1"/>
    <col min="7432" max="7432" width="11.140625" style="1" customWidth="1"/>
    <col min="7433" max="7433" width="10.140625" style="1" customWidth="1"/>
    <col min="7434" max="7434" width="10" style="1" customWidth="1"/>
    <col min="7435" max="7435" width="10.140625" style="1" customWidth="1"/>
    <col min="7436" max="7436" width="6.5703125" style="1" customWidth="1"/>
    <col min="7437" max="7439" width="0.5703125" style="1" customWidth="1"/>
    <col min="7440" max="7440" width="9.140625" style="1"/>
    <col min="7441" max="7441" width="0.5703125" style="1" customWidth="1"/>
    <col min="7442" max="7442" width="9.7109375" style="1" customWidth="1"/>
    <col min="7443" max="7443" width="0.5703125" style="1" customWidth="1"/>
    <col min="7444" max="7680" width="9.140625" style="1"/>
    <col min="7681" max="7681" width="5" style="1" customWidth="1"/>
    <col min="7682" max="7682" width="15.140625" style="1" customWidth="1"/>
    <col min="7683" max="7683" width="2" style="1" customWidth="1"/>
    <col min="7684" max="7684" width="37.5703125" style="1" customWidth="1"/>
    <col min="7685" max="7685" width="0.85546875" style="1" customWidth="1"/>
    <col min="7686" max="7686" width="2" style="1" customWidth="1"/>
    <col min="7687" max="7687" width="8.140625" style="1" customWidth="1"/>
    <col min="7688" max="7688" width="11.140625" style="1" customWidth="1"/>
    <col min="7689" max="7689" width="10.140625" style="1" customWidth="1"/>
    <col min="7690" max="7690" width="10" style="1" customWidth="1"/>
    <col min="7691" max="7691" width="10.140625" style="1" customWidth="1"/>
    <col min="7692" max="7692" width="6.5703125" style="1" customWidth="1"/>
    <col min="7693" max="7695" width="0.5703125" style="1" customWidth="1"/>
    <col min="7696" max="7696" width="9.140625" style="1"/>
    <col min="7697" max="7697" width="0.5703125" style="1" customWidth="1"/>
    <col min="7698" max="7698" width="9.7109375" style="1" customWidth="1"/>
    <col min="7699" max="7699" width="0.5703125" style="1" customWidth="1"/>
    <col min="7700" max="7936" width="9.140625" style="1"/>
    <col min="7937" max="7937" width="5" style="1" customWidth="1"/>
    <col min="7938" max="7938" width="15.140625" style="1" customWidth="1"/>
    <col min="7939" max="7939" width="2" style="1" customWidth="1"/>
    <col min="7940" max="7940" width="37.5703125" style="1" customWidth="1"/>
    <col min="7941" max="7941" width="0.85546875" style="1" customWidth="1"/>
    <col min="7942" max="7942" width="2" style="1" customWidth="1"/>
    <col min="7943" max="7943" width="8.140625" style="1" customWidth="1"/>
    <col min="7944" max="7944" width="11.140625" style="1" customWidth="1"/>
    <col min="7945" max="7945" width="10.140625" style="1" customWidth="1"/>
    <col min="7946" max="7946" width="10" style="1" customWidth="1"/>
    <col min="7947" max="7947" width="10.140625" style="1" customWidth="1"/>
    <col min="7948" max="7948" width="6.5703125" style="1" customWidth="1"/>
    <col min="7949" max="7951" width="0.5703125" style="1" customWidth="1"/>
    <col min="7952" max="7952" width="9.140625" style="1"/>
    <col min="7953" max="7953" width="0.5703125" style="1" customWidth="1"/>
    <col min="7954" max="7954" width="9.7109375" style="1" customWidth="1"/>
    <col min="7955" max="7955" width="0.5703125" style="1" customWidth="1"/>
    <col min="7956" max="8192" width="9.140625" style="1"/>
    <col min="8193" max="8193" width="5" style="1" customWidth="1"/>
    <col min="8194" max="8194" width="15.140625" style="1" customWidth="1"/>
    <col min="8195" max="8195" width="2" style="1" customWidth="1"/>
    <col min="8196" max="8196" width="37.5703125" style="1" customWidth="1"/>
    <col min="8197" max="8197" width="0.85546875" style="1" customWidth="1"/>
    <col min="8198" max="8198" width="2" style="1" customWidth="1"/>
    <col min="8199" max="8199" width="8.140625" style="1" customWidth="1"/>
    <col min="8200" max="8200" width="11.140625" style="1" customWidth="1"/>
    <col min="8201" max="8201" width="10.140625" style="1" customWidth="1"/>
    <col min="8202" max="8202" width="10" style="1" customWidth="1"/>
    <col min="8203" max="8203" width="10.140625" style="1" customWidth="1"/>
    <col min="8204" max="8204" width="6.5703125" style="1" customWidth="1"/>
    <col min="8205" max="8207" width="0.5703125" style="1" customWidth="1"/>
    <col min="8208" max="8208" width="9.140625" style="1"/>
    <col min="8209" max="8209" width="0.5703125" style="1" customWidth="1"/>
    <col min="8210" max="8210" width="9.7109375" style="1" customWidth="1"/>
    <col min="8211" max="8211" width="0.5703125" style="1" customWidth="1"/>
    <col min="8212" max="8448" width="9.140625" style="1"/>
    <col min="8449" max="8449" width="5" style="1" customWidth="1"/>
    <col min="8450" max="8450" width="15.140625" style="1" customWidth="1"/>
    <col min="8451" max="8451" width="2" style="1" customWidth="1"/>
    <col min="8452" max="8452" width="37.5703125" style="1" customWidth="1"/>
    <col min="8453" max="8453" width="0.85546875" style="1" customWidth="1"/>
    <col min="8454" max="8454" width="2" style="1" customWidth="1"/>
    <col min="8455" max="8455" width="8.140625" style="1" customWidth="1"/>
    <col min="8456" max="8456" width="11.140625" style="1" customWidth="1"/>
    <col min="8457" max="8457" width="10.140625" style="1" customWidth="1"/>
    <col min="8458" max="8458" width="10" style="1" customWidth="1"/>
    <col min="8459" max="8459" width="10.140625" style="1" customWidth="1"/>
    <col min="8460" max="8460" width="6.5703125" style="1" customWidth="1"/>
    <col min="8461" max="8463" width="0.5703125" style="1" customWidth="1"/>
    <col min="8464" max="8464" width="9.140625" style="1"/>
    <col min="8465" max="8465" width="0.5703125" style="1" customWidth="1"/>
    <col min="8466" max="8466" width="9.7109375" style="1" customWidth="1"/>
    <col min="8467" max="8467" width="0.5703125" style="1" customWidth="1"/>
    <col min="8468" max="8704" width="9.140625" style="1"/>
    <col min="8705" max="8705" width="5" style="1" customWidth="1"/>
    <col min="8706" max="8706" width="15.140625" style="1" customWidth="1"/>
    <col min="8707" max="8707" width="2" style="1" customWidth="1"/>
    <col min="8708" max="8708" width="37.5703125" style="1" customWidth="1"/>
    <col min="8709" max="8709" width="0.85546875" style="1" customWidth="1"/>
    <col min="8710" max="8710" width="2" style="1" customWidth="1"/>
    <col min="8711" max="8711" width="8.140625" style="1" customWidth="1"/>
    <col min="8712" max="8712" width="11.140625" style="1" customWidth="1"/>
    <col min="8713" max="8713" width="10.140625" style="1" customWidth="1"/>
    <col min="8714" max="8714" width="10" style="1" customWidth="1"/>
    <col min="8715" max="8715" width="10.140625" style="1" customWidth="1"/>
    <col min="8716" max="8716" width="6.5703125" style="1" customWidth="1"/>
    <col min="8717" max="8719" width="0.5703125" style="1" customWidth="1"/>
    <col min="8720" max="8720" width="9.140625" style="1"/>
    <col min="8721" max="8721" width="0.5703125" style="1" customWidth="1"/>
    <col min="8722" max="8722" width="9.7109375" style="1" customWidth="1"/>
    <col min="8723" max="8723" width="0.5703125" style="1" customWidth="1"/>
    <col min="8724" max="8960" width="9.140625" style="1"/>
    <col min="8961" max="8961" width="5" style="1" customWidth="1"/>
    <col min="8962" max="8962" width="15.140625" style="1" customWidth="1"/>
    <col min="8963" max="8963" width="2" style="1" customWidth="1"/>
    <col min="8964" max="8964" width="37.5703125" style="1" customWidth="1"/>
    <col min="8965" max="8965" width="0.85546875" style="1" customWidth="1"/>
    <col min="8966" max="8966" width="2" style="1" customWidth="1"/>
    <col min="8967" max="8967" width="8.140625" style="1" customWidth="1"/>
    <col min="8968" max="8968" width="11.140625" style="1" customWidth="1"/>
    <col min="8969" max="8969" width="10.140625" style="1" customWidth="1"/>
    <col min="8970" max="8970" width="10" style="1" customWidth="1"/>
    <col min="8971" max="8971" width="10.140625" style="1" customWidth="1"/>
    <col min="8972" max="8972" width="6.5703125" style="1" customWidth="1"/>
    <col min="8973" max="8975" width="0.5703125" style="1" customWidth="1"/>
    <col min="8976" max="8976" width="9.140625" style="1"/>
    <col min="8977" max="8977" width="0.5703125" style="1" customWidth="1"/>
    <col min="8978" max="8978" width="9.7109375" style="1" customWidth="1"/>
    <col min="8979" max="8979" width="0.5703125" style="1" customWidth="1"/>
    <col min="8980" max="9216" width="9.140625" style="1"/>
    <col min="9217" max="9217" width="5" style="1" customWidth="1"/>
    <col min="9218" max="9218" width="15.140625" style="1" customWidth="1"/>
    <col min="9219" max="9219" width="2" style="1" customWidth="1"/>
    <col min="9220" max="9220" width="37.5703125" style="1" customWidth="1"/>
    <col min="9221" max="9221" width="0.85546875" style="1" customWidth="1"/>
    <col min="9222" max="9222" width="2" style="1" customWidth="1"/>
    <col min="9223" max="9223" width="8.140625" style="1" customWidth="1"/>
    <col min="9224" max="9224" width="11.140625" style="1" customWidth="1"/>
    <col min="9225" max="9225" width="10.140625" style="1" customWidth="1"/>
    <col min="9226" max="9226" width="10" style="1" customWidth="1"/>
    <col min="9227" max="9227" width="10.140625" style="1" customWidth="1"/>
    <col min="9228" max="9228" width="6.5703125" style="1" customWidth="1"/>
    <col min="9229" max="9231" width="0.5703125" style="1" customWidth="1"/>
    <col min="9232" max="9232" width="9.140625" style="1"/>
    <col min="9233" max="9233" width="0.5703125" style="1" customWidth="1"/>
    <col min="9234" max="9234" width="9.7109375" style="1" customWidth="1"/>
    <col min="9235" max="9235" width="0.5703125" style="1" customWidth="1"/>
    <col min="9236" max="9472" width="9.140625" style="1"/>
    <col min="9473" max="9473" width="5" style="1" customWidth="1"/>
    <col min="9474" max="9474" width="15.140625" style="1" customWidth="1"/>
    <col min="9475" max="9475" width="2" style="1" customWidth="1"/>
    <col min="9476" max="9476" width="37.5703125" style="1" customWidth="1"/>
    <col min="9477" max="9477" width="0.85546875" style="1" customWidth="1"/>
    <col min="9478" max="9478" width="2" style="1" customWidth="1"/>
    <col min="9479" max="9479" width="8.140625" style="1" customWidth="1"/>
    <col min="9480" max="9480" width="11.140625" style="1" customWidth="1"/>
    <col min="9481" max="9481" width="10.140625" style="1" customWidth="1"/>
    <col min="9482" max="9482" width="10" style="1" customWidth="1"/>
    <col min="9483" max="9483" width="10.140625" style="1" customWidth="1"/>
    <col min="9484" max="9484" width="6.5703125" style="1" customWidth="1"/>
    <col min="9485" max="9487" width="0.5703125" style="1" customWidth="1"/>
    <col min="9488" max="9488" width="9.140625" style="1"/>
    <col min="9489" max="9489" width="0.5703125" style="1" customWidth="1"/>
    <col min="9490" max="9490" width="9.7109375" style="1" customWidth="1"/>
    <col min="9491" max="9491" width="0.5703125" style="1" customWidth="1"/>
    <col min="9492" max="9728" width="9.140625" style="1"/>
    <col min="9729" max="9729" width="5" style="1" customWidth="1"/>
    <col min="9730" max="9730" width="15.140625" style="1" customWidth="1"/>
    <col min="9731" max="9731" width="2" style="1" customWidth="1"/>
    <col min="9732" max="9732" width="37.5703125" style="1" customWidth="1"/>
    <col min="9733" max="9733" width="0.85546875" style="1" customWidth="1"/>
    <col min="9734" max="9734" width="2" style="1" customWidth="1"/>
    <col min="9735" max="9735" width="8.140625" style="1" customWidth="1"/>
    <col min="9736" max="9736" width="11.140625" style="1" customWidth="1"/>
    <col min="9737" max="9737" width="10.140625" style="1" customWidth="1"/>
    <col min="9738" max="9738" width="10" style="1" customWidth="1"/>
    <col min="9739" max="9739" width="10.140625" style="1" customWidth="1"/>
    <col min="9740" max="9740" width="6.5703125" style="1" customWidth="1"/>
    <col min="9741" max="9743" width="0.5703125" style="1" customWidth="1"/>
    <col min="9744" max="9744" width="9.140625" style="1"/>
    <col min="9745" max="9745" width="0.5703125" style="1" customWidth="1"/>
    <col min="9746" max="9746" width="9.7109375" style="1" customWidth="1"/>
    <col min="9747" max="9747" width="0.5703125" style="1" customWidth="1"/>
    <col min="9748" max="9984" width="9.140625" style="1"/>
    <col min="9985" max="9985" width="5" style="1" customWidth="1"/>
    <col min="9986" max="9986" width="15.140625" style="1" customWidth="1"/>
    <col min="9987" max="9987" width="2" style="1" customWidth="1"/>
    <col min="9988" max="9988" width="37.5703125" style="1" customWidth="1"/>
    <col min="9989" max="9989" width="0.85546875" style="1" customWidth="1"/>
    <col min="9990" max="9990" width="2" style="1" customWidth="1"/>
    <col min="9991" max="9991" width="8.140625" style="1" customWidth="1"/>
    <col min="9992" max="9992" width="11.140625" style="1" customWidth="1"/>
    <col min="9993" max="9993" width="10.140625" style="1" customWidth="1"/>
    <col min="9994" max="9994" width="10" style="1" customWidth="1"/>
    <col min="9995" max="9995" width="10.140625" style="1" customWidth="1"/>
    <col min="9996" max="9996" width="6.5703125" style="1" customWidth="1"/>
    <col min="9997" max="9999" width="0.5703125" style="1" customWidth="1"/>
    <col min="10000" max="10000" width="9.140625" style="1"/>
    <col min="10001" max="10001" width="0.5703125" style="1" customWidth="1"/>
    <col min="10002" max="10002" width="9.7109375" style="1" customWidth="1"/>
    <col min="10003" max="10003" width="0.5703125" style="1" customWidth="1"/>
    <col min="10004" max="10240" width="9.140625" style="1"/>
    <col min="10241" max="10241" width="5" style="1" customWidth="1"/>
    <col min="10242" max="10242" width="15.140625" style="1" customWidth="1"/>
    <col min="10243" max="10243" width="2" style="1" customWidth="1"/>
    <col min="10244" max="10244" width="37.5703125" style="1" customWidth="1"/>
    <col min="10245" max="10245" width="0.85546875" style="1" customWidth="1"/>
    <col min="10246" max="10246" width="2" style="1" customWidth="1"/>
    <col min="10247" max="10247" width="8.140625" style="1" customWidth="1"/>
    <col min="10248" max="10248" width="11.140625" style="1" customWidth="1"/>
    <col min="10249" max="10249" width="10.140625" style="1" customWidth="1"/>
    <col min="10250" max="10250" width="10" style="1" customWidth="1"/>
    <col min="10251" max="10251" width="10.140625" style="1" customWidth="1"/>
    <col min="10252" max="10252" width="6.5703125" style="1" customWidth="1"/>
    <col min="10253" max="10255" width="0.5703125" style="1" customWidth="1"/>
    <col min="10256" max="10256" width="9.140625" style="1"/>
    <col min="10257" max="10257" width="0.5703125" style="1" customWidth="1"/>
    <col min="10258" max="10258" width="9.7109375" style="1" customWidth="1"/>
    <col min="10259" max="10259" width="0.5703125" style="1" customWidth="1"/>
    <col min="10260" max="10496" width="9.140625" style="1"/>
    <col min="10497" max="10497" width="5" style="1" customWidth="1"/>
    <col min="10498" max="10498" width="15.140625" style="1" customWidth="1"/>
    <col min="10499" max="10499" width="2" style="1" customWidth="1"/>
    <col min="10500" max="10500" width="37.5703125" style="1" customWidth="1"/>
    <col min="10501" max="10501" width="0.85546875" style="1" customWidth="1"/>
    <col min="10502" max="10502" width="2" style="1" customWidth="1"/>
    <col min="10503" max="10503" width="8.140625" style="1" customWidth="1"/>
    <col min="10504" max="10504" width="11.140625" style="1" customWidth="1"/>
    <col min="10505" max="10505" width="10.140625" style="1" customWidth="1"/>
    <col min="10506" max="10506" width="10" style="1" customWidth="1"/>
    <col min="10507" max="10507" width="10.140625" style="1" customWidth="1"/>
    <col min="10508" max="10508" width="6.5703125" style="1" customWidth="1"/>
    <col min="10509" max="10511" width="0.5703125" style="1" customWidth="1"/>
    <col min="10512" max="10512" width="9.140625" style="1"/>
    <col min="10513" max="10513" width="0.5703125" style="1" customWidth="1"/>
    <col min="10514" max="10514" width="9.7109375" style="1" customWidth="1"/>
    <col min="10515" max="10515" width="0.5703125" style="1" customWidth="1"/>
    <col min="10516" max="10752" width="9.140625" style="1"/>
    <col min="10753" max="10753" width="5" style="1" customWidth="1"/>
    <col min="10754" max="10754" width="15.140625" style="1" customWidth="1"/>
    <col min="10755" max="10755" width="2" style="1" customWidth="1"/>
    <col min="10756" max="10756" width="37.5703125" style="1" customWidth="1"/>
    <col min="10757" max="10757" width="0.85546875" style="1" customWidth="1"/>
    <col min="10758" max="10758" width="2" style="1" customWidth="1"/>
    <col min="10759" max="10759" width="8.140625" style="1" customWidth="1"/>
    <col min="10760" max="10760" width="11.140625" style="1" customWidth="1"/>
    <col min="10761" max="10761" width="10.140625" style="1" customWidth="1"/>
    <col min="10762" max="10762" width="10" style="1" customWidth="1"/>
    <col min="10763" max="10763" width="10.140625" style="1" customWidth="1"/>
    <col min="10764" max="10764" width="6.5703125" style="1" customWidth="1"/>
    <col min="10765" max="10767" width="0.5703125" style="1" customWidth="1"/>
    <col min="10768" max="10768" width="9.140625" style="1"/>
    <col min="10769" max="10769" width="0.5703125" style="1" customWidth="1"/>
    <col min="10770" max="10770" width="9.7109375" style="1" customWidth="1"/>
    <col min="10771" max="10771" width="0.5703125" style="1" customWidth="1"/>
    <col min="10772" max="11008" width="9.140625" style="1"/>
    <col min="11009" max="11009" width="5" style="1" customWidth="1"/>
    <col min="11010" max="11010" width="15.140625" style="1" customWidth="1"/>
    <col min="11011" max="11011" width="2" style="1" customWidth="1"/>
    <col min="11012" max="11012" width="37.5703125" style="1" customWidth="1"/>
    <col min="11013" max="11013" width="0.85546875" style="1" customWidth="1"/>
    <col min="11014" max="11014" width="2" style="1" customWidth="1"/>
    <col min="11015" max="11015" width="8.140625" style="1" customWidth="1"/>
    <col min="11016" max="11016" width="11.140625" style="1" customWidth="1"/>
    <col min="11017" max="11017" width="10.140625" style="1" customWidth="1"/>
    <col min="11018" max="11018" width="10" style="1" customWidth="1"/>
    <col min="11019" max="11019" width="10.140625" style="1" customWidth="1"/>
    <col min="11020" max="11020" width="6.5703125" style="1" customWidth="1"/>
    <col min="11021" max="11023" width="0.5703125" style="1" customWidth="1"/>
    <col min="11024" max="11024" width="9.140625" style="1"/>
    <col min="11025" max="11025" width="0.5703125" style="1" customWidth="1"/>
    <col min="11026" max="11026" width="9.7109375" style="1" customWidth="1"/>
    <col min="11027" max="11027" width="0.5703125" style="1" customWidth="1"/>
    <col min="11028" max="11264" width="9.140625" style="1"/>
    <col min="11265" max="11265" width="5" style="1" customWidth="1"/>
    <col min="11266" max="11266" width="15.140625" style="1" customWidth="1"/>
    <col min="11267" max="11267" width="2" style="1" customWidth="1"/>
    <col min="11268" max="11268" width="37.5703125" style="1" customWidth="1"/>
    <col min="11269" max="11269" width="0.85546875" style="1" customWidth="1"/>
    <col min="11270" max="11270" width="2" style="1" customWidth="1"/>
    <col min="11271" max="11271" width="8.140625" style="1" customWidth="1"/>
    <col min="11272" max="11272" width="11.140625" style="1" customWidth="1"/>
    <col min="11273" max="11273" width="10.140625" style="1" customWidth="1"/>
    <col min="11274" max="11274" width="10" style="1" customWidth="1"/>
    <col min="11275" max="11275" width="10.140625" style="1" customWidth="1"/>
    <col min="11276" max="11276" width="6.5703125" style="1" customWidth="1"/>
    <col min="11277" max="11279" width="0.5703125" style="1" customWidth="1"/>
    <col min="11280" max="11280" width="9.140625" style="1"/>
    <col min="11281" max="11281" width="0.5703125" style="1" customWidth="1"/>
    <col min="11282" max="11282" width="9.7109375" style="1" customWidth="1"/>
    <col min="11283" max="11283" width="0.5703125" style="1" customWidth="1"/>
    <col min="11284" max="11520" width="9.140625" style="1"/>
    <col min="11521" max="11521" width="5" style="1" customWidth="1"/>
    <col min="11522" max="11522" width="15.140625" style="1" customWidth="1"/>
    <col min="11523" max="11523" width="2" style="1" customWidth="1"/>
    <col min="11524" max="11524" width="37.5703125" style="1" customWidth="1"/>
    <col min="11525" max="11525" width="0.85546875" style="1" customWidth="1"/>
    <col min="11526" max="11526" width="2" style="1" customWidth="1"/>
    <col min="11527" max="11527" width="8.140625" style="1" customWidth="1"/>
    <col min="11528" max="11528" width="11.140625" style="1" customWidth="1"/>
    <col min="11529" max="11529" width="10.140625" style="1" customWidth="1"/>
    <col min="11530" max="11530" width="10" style="1" customWidth="1"/>
    <col min="11531" max="11531" width="10.140625" style="1" customWidth="1"/>
    <col min="11532" max="11532" width="6.5703125" style="1" customWidth="1"/>
    <col min="11533" max="11535" width="0.5703125" style="1" customWidth="1"/>
    <col min="11536" max="11536" width="9.140625" style="1"/>
    <col min="11537" max="11537" width="0.5703125" style="1" customWidth="1"/>
    <col min="11538" max="11538" width="9.7109375" style="1" customWidth="1"/>
    <col min="11539" max="11539" width="0.5703125" style="1" customWidth="1"/>
    <col min="11540" max="11776" width="9.140625" style="1"/>
    <col min="11777" max="11777" width="5" style="1" customWidth="1"/>
    <col min="11778" max="11778" width="15.140625" style="1" customWidth="1"/>
    <col min="11779" max="11779" width="2" style="1" customWidth="1"/>
    <col min="11780" max="11780" width="37.5703125" style="1" customWidth="1"/>
    <col min="11781" max="11781" width="0.85546875" style="1" customWidth="1"/>
    <col min="11782" max="11782" width="2" style="1" customWidth="1"/>
    <col min="11783" max="11783" width="8.140625" style="1" customWidth="1"/>
    <col min="11784" max="11784" width="11.140625" style="1" customWidth="1"/>
    <col min="11785" max="11785" width="10.140625" style="1" customWidth="1"/>
    <col min="11786" max="11786" width="10" style="1" customWidth="1"/>
    <col min="11787" max="11787" width="10.140625" style="1" customWidth="1"/>
    <col min="11788" max="11788" width="6.5703125" style="1" customWidth="1"/>
    <col min="11789" max="11791" width="0.5703125" style="1" customWidth="1"/>
    <col min="11792" max="11792" width="9.140625" style="1"/>
    <col min="11793" max="11793" width="0.5703125" style="1" customWidth="1"/>
    <col min="11794" max="11794" width="9.7109375" style="1" customWidth="1"/>
    <col min="11795" max="11795" width="0.5703125" style="1" customWidth="1"/>
    <col min="11796" max="12032" width="9.140625" style="1"/>
    <col min="12033" max="12033" width="5" style="1" customWidth="1"/>
    <col min="12034" max="12034" width="15.140625" style="1" customWidth="1"/>
    <col min="12035" max="12035" width="2" style="1" customWidth="1"/>
    <col min="12036" max="12036" width="37.5703125" style="1" customWidth="1"/>
    <col min="12037" max="12037" width="0.85546875" style="1" customWidth="1"/>
    <col min="12038" max="12038" width="2" style="1" customWidth="1"/>
    <col min="12039" max="12039" width="8.140625" style="1" customWidth="1"/>
    <col min="12040" max="12040" width="11.140625" style="1" customWidth="1"/>
    <col min="12041" max="12041" width="10.140625" style="1" customWidth="1"/>
    <col min="12042" max="12042" width="10" style="1" customWidth="1"/>
    <col min="12043" max="12043" width="10.140625" style="1" customWidth="1"/>
    <col min="12044" max="12044" width="6.5703125" style="1" customWidth="1"/>
    <col min="12045" max="12047" width="0.5703125" style="1" customWidth="1"/>
    <col min="12048" max="12048" width="9.140625" style="1"/>
    <col min="12049" max="12049" width="0.5703125" style="1" customWidth="1"/>
    <col min="12050" max="12050" width="9.7109375" style="1" customWidth="1"/>
    <col min="12051" max="12051" width="0.5703125" style="1" customWidth="1"/>
    <col min="12052" max="12288" width="9.140625" style="1"/>
    <col min="12289" max="12289" width="5" style="1" customWidth="1"/>
    <col min="12290" max="12290" width="15.140625" style="1" customWidth="1"/>
    <col min="12291" max="12291" width="2" style="1" customWidth="1"/>
    <col min="12292" max="12292" width="37.5703125" style="1" customWidth="1"/>
    <col min="12293" max="12293" width="0.85546875" style="1" customWidth="1"/>
    <col min="12294" max="12294" width="2" style="1" customWidth="1"/>
    <col min="12295" max="12295" width="8.140625" style="1" customWidth="1"/>
    <col min="12296" max="12296" width="11.140625" style="1" customWidth="1"/>
    <col min="12297" max="12297" width="10.140625" style="1" customWidth="1"/>
    <col min="12298" max="12298" width="10" style="1" customWidth="1"/>
    <col min="12299" max="12299" width="10.140625" style="1" customWidth="1"/>
    <col min="12300" max="12300" width="6.5703125" style="1" customWidth="1"/>
    <col min="12301" max="12303" width="0.5703125" style="1" customWidth="1"/>
    <col min="12304" max="12304" width="9.140625" style="1"/>
    <col min="12305" max="12305" width="0.5703125" style="1" customWidth="1"/>
    <col min="12306" max="12306" width="9.7109375" style="1" customWidth="1"/>
    <col min="12307" max="12307" width="0.5703125" style="1" customWidth="1"/>
    <col min="12308" max="12544" width="9.140625" style="1"/>
    <col min="12545" max="12545" width="5" style="1" customWidth="1"/>
    <col min="12546" max="12546" width="15.140625" style="1" customWidth="1"/>
    <col min="12547" max="12547" width="2" style="1" customWidth="1"/>
    <col min="12548" max="12548" width="37.5703125" style="1" customWidth="1"/>
    <col min="12549" max="12549" width="0.85546875" style="1" customWidth="1"/>
    <col min="12550" max="12550" width="2" style="1" customWidth="1"/>
    <col min="12551" max="12551" width="8.140625" style="1" customWidth="1"/>
    <col min="12552" max="12552" width="11.140625" style="1" customWidth="1"/>
    <col min="12553" max="12553" width="10.140625" style="1" customWidth="1"/>
    <col min="12554" max="12554" width="10" style="1" customWidth="1"/>
    <col min="12555" max="12555" width="10.140625" style="1" customWidth="1"/>
    <col min="12556" max="12556" width="6.5703125" style="1" customWidth="1"/>
    <col min="12557" max="12559" width="0.5703125" style="1" customWidth="1"/>
    <col min="12560" max="12560" width="9.140625" style="1"/>
    <col min="12561" max="12561" width="0.5703125" style="1" customWidth="1"/>
    <col min="12562" max="12562" width="9.7109375" style="1" customWidth="1"/>
    <col min="12563" max="12563" width="0.5703125" style="1" customWidth="1"/>
    <col min="12564" max="12800" width="9.140625" style="1"/>
    <col min="12801" max="12801" width="5" style="1" customWidth="1"/>
    <col min="12802" max="12802" width="15.140625" style="1" customWidth="1"/>
    <col min="12803" max="12803" width="2" style="1" customWidth="1"/>
    <col min="12804" max="12804" width="37.5703125" style="1" customWidth="1"/>
    <col min="12805" max="12805" width="0.85546875" style="1" customWidth="1"/>
    <col min="12806" max="12806" width="2" style="1" customWidth="1"/>
    <col min="12807" max="12807" width="8.140625" style="1" customWidth="1"/>
    <col min="12808" max="12808" width="11.140625" style="1" customWidth="1"/>
    <col min="12809" max="12809" width="10.140625" style="1" customWidth="1"/>
    <col min="12810" max="12810" width="10" style="1" customWidth="1"/>
    <col min="12811" max="12811" width="10.140625" style="1" customWidth="1"/>
    <col min="12812" max="12812" width="6.5703125" style="1" customWidth="1"/>
    <col min="12813" max="12815" width="0.5703125" style="1" customWidth="1"/>
    <col min="12816" max="12816" width="9.140625" style="1"/>
    <col min="12817" max="12817" width="0.5703125" style="1" customWidth="1"/>
    <col min="12818" max="12818" width="9.7109375" style="1" customWidth="1"/>
    <col min="12819" max="12819" width="0.5703125" style="1" customWidth="1"/>
    <col min="12820" max="13056" width="9.140625" style="1"/>
    <col min="13057" max="13057" width="5" style="1" customWidth="1"/>
    <col min="13058" max="13058" width="15.140625" style="1" customWidth="1"/>
    <col min="13059" max="13059" width="2" style="1" customWidth="1"/>
    <col min="13060" max="13060" width="37.5703125" style="1" customWidth="1"/>
    <col min="13061" max="13061" width="0.85546875" style="1" customWidth="1"/>
    <col min="13062" max="13062" width="2" style="1" customWidth="1"/>
    <col min="13063" max="13063" width="8.140625" style="1" customWidth="1"/>
    <col min="13064" max="13064" width="11.140625" style="1" customWidth="1"/>
    <col min="13065" max="13065" width="10.140625" style="1" customWidth="1"/>
    <col min="13066" max="13066" width="10" style="1" customWidth="1"/>
    <col min="13067" max="13067" width="10.140625" style="1" customWidth="1"/>
    <col min="13068" max="13068" width="6.5703125" style="1" customWidth="1"/>
    <col min="13069" max="13071" width="0.5703125" style="1" customWidth="1"/>
    <col min="13072" max="13072" width="9.140625" style="1"/>
    <col min="13073" max="13073" width="0.5703125" style="1" customWidth="1"/>
    <col min="13074" max="13074" width="9.7109375" style="1" customWidth="1"/>
    <col min="13075" max="13075" width="0.5703125" style="1" customWidth="1"/>
    <col min="13076" max="13312" width="9.140625" style="1"/>
    <col min="13313" max="13313" width="5" style="1" customWidth="1"/>
    <col min="13314" max="13314" width="15.140625" style="1" customWidth="1"/>
    <col min="13315" max="13315" width="2" style="1" customWidth="1"/>
    <col min="13316" max="13316" width="37.5703125" style="1" customWidth="1"/>
    <col min="13317" max="13317" width="0.85546875" style="1" customWidth="1"/>
    <col min="13318" max="13318" width="2" style="1" customWidth="1"/>
    <col min="13319" max="13319" width="8.140625" style="1" customWidth="1"/>
    <col min="13320" max="13320" width="11.140625" style="1" customWidth="1"/>
    <col min="13321" max="13321" width="10.140625" style="1" customWidth="1"/>
    <col min="13322" max="13322" width="10" style="1" customWidth="1"/>
    <col min="13323" max="13323" width="10.140625" style="1" customWidth="1"/>
    <col min="13324" max="13324" width="6.5703125" style="1" customWidth="1"/>
    <col min="13325" max="13327" width="0.5703125" style="1" customWidth="1"/>
    <col min="13328" max="13328" width="9.140625" style="1"/>
    <col min="13329" max="13329" width="0.5703125" style="1" customWidth="1"/>
    <col min="13330" max="13330" width="9.7109375" style="1" customWidth="1"/>
    <col min="13331" max="13331" width="0.5703125" style="1" customWidth="1"/>
    <col min="13332" max="13568" width="9.140625" style="1"/>
    <col min="13569" max="13569" width="5" style="1" customWidth="1"/>
    <col min="13570" max="13570" width="15.140625" style="1" customWidth="1"/>
    <col min="13571" max="13571" width="2" style="1" customWidth="1"/>
    <col min="13572" max="13572" width="37.5703125" style="1" customWidth="1"/>
    <col min="13573" max="13573" width="0.85546875" style="1" customWidth="1"/>
    <col min="13574" max="13574" width="2" style="1" customWidth="1"/>
    <col min="13575" max="13575" width="8.140625" style="1" customWidth="1"/>
    <col min="13576" max="13576" width="11.140625" style="1" customWidth="1"/>
    <col min="13577" max="13577" width="10.140625" style="1" customWidth="1"/>
    <col min="13578" max="13578" width="10" style="1" customWidth="1"/>
    <col min="13579" max="13579" width="10.140625" style="1" customWidth="1"/>
    <col min="13580" max="13580" width="6.5703125" style="1" customWidth="1"/>
    <col min="13581" max="13583" width="0.5703125" style="1" customWidth="1"/>
    <col min="13584" max="13584" width="9.140625" style="1"/>
    <col min="13585" max="13585" width="0.5703125" style="1" customWidth="1"/>
    <col min="13586" max="13586" width="9.7109375" style="1" customWidth="1"/>
    <col min="13587" max="13587" width="0.5703125" style="1" customWidth="1"/>
    <col min="13588" max="13824" width="9.140625" style="1"/>
    <col min="13825" max="13825" width="5" style="1" customWidth="1"/>
    <col min="13826" max="13826" width="15.140625" style="1" customWidth="1"/>
    <col min="13827" max="13827" width="2" style="1" customWidth="1"/>
    <col min="13828" max="13828" width="37.5703125" style="1" customWidth="1"/>
    <col min="13829" max="13829" width="0.85546875" style="1" customWidth="1"/>
    <col min="13830" max="13830" width="2" style="1" customWidth="1"/>
    <col min="13831" max="13831" width="8.140625" style="1" customWidth="1"/>
    <col min="13832" max="13832" width="11.140625" style="1" customWidth="1"/>
    <col min="13833" max="13833" width="10.140625" style="1" customWidth="1"/>
    <col min="13834" max="13834" width="10" style="1" customWidth="1"/>
    <col min="13835" max="13835" width="10.140625" style="1" customWidth="1"/>
    <col min="13836" max="13836" width="6.5703125" style="1" customWidth="1"/>
    <col min="13837" max="13839" width="0.5703125" style="1" customWidth="1"/>
    <col min="13840" max="13840" width="9.140625" style="1"/>
    <col min="13841" max="13841" width="0.5703125" style="1" customWidth="1"/>
    <col min="13842" max="13842" width="9.7109375" style="1" customWidth="1"/>
    <col min="13843" max="13843" width="0.5703125" style="1" customWidth="1"/>
    <col min="13844" max="14080" width="9.140625" style="1"/>
    <col min="14081" max="14081" width="5" style="1" customWidth="1"/>
    <col min="14082" max="14082" width="15.140625" style="1" customWidth="1"/>
    <col min="14083" max="14083" width="2" style="1" customWidth="1"/>
    <col min="14084" max="14084" width="37.5703125" style="1" customWidth="1"/>
    <col min="14085" max="14085" width="0.85546875" style="1" customWidth="1"/>
    <col min="14086" max="14086" width="2" style="1" customWidth="1"/>
    <col min="14087" max="14087" width="8.140625" style="1" customWidth="1"/>
    <col min="14088" max="14088" width="11.140625" style="1" customWidth="1"/>
    <col min="14089" max="14089" width="10.140625" style="1" customWidth="1"/>
    <col min="14090" max="14090" width="10" style="1" customWidth="1"/>
    <col min="14091" max="14091" width="10.140625" style="1" customWidth="1"/>
    <col min="14092" max="14092" width="6.5703125" style="1" customWidth="1"/>
    <col min="14093" max="14095" width="0.5703125" style="1" customWidth="1"/>
    <col min="14096" max="14096" width="9.140625" style="1"/>
    <col min="14097" max="14097" width="0.5703125" style="1" customWidth="1"/>
    <col min="14098" max="14098" width="9.7109375" style="1" customWidth="1"/>
    <col min="14099" max="14099" width="0.5703125" style="1" customWidth="1"/>
    <col min="14100" max="14336" width="9.140625" style="1"/>
    <col min="14337" max="14337" width="5" style="1" customWidth="1"/>
    <col min="14338" max="14338" width="15.140625" style="1" customWidth="1"/>
    <col min="14339" max="14339" width="2" style="1" customWidth="1"/>
    <col min="14340" max="14340" width="37.5703125" style="1" customWidth="1"/>
    <col min="14341" max="14341" width="0.85546875" style="1" customWidth="1"/>
    <col min="14342" max="14342" width="2" style="1" customWidth="1"/>
    <col min="14343" max="14343" width="8.140625" style="1" customWidth="1"/>
    <col min="14344" max="14344" width="11.140625" style="1" customWidth="1"/>
    <col min="14345" max="14345" width="10.140625" style="1" customWidth="1"/>
    <col min="14346" max="14346" width="10" style="1" customWidth="1"/>
    <col min="14347" max="14347" width="10.140625" style="1" customWidth="1"/>
    <col min="14348" max="14348" width="6.5703125" style="1" customWidth="1"/>
    <col min="14349" max="14351" width="0.5703125" style="1" customWidth="1"/>
    <col min="14352" max="14352" width="9.140625" style="1"/>
    <col min="14353" max="14353" width="0.5703125" style="1" customWidth="1"/>
    <col min="14354" max="14354" width="9.7109375" style="1" customWidth="1"/>
    <col min="14355" max="14355" width="0.5703125" style="1" customWidth="1"/>
    <col min="14356" max="14592" width="9.140625" style="1"/>
    <col min="14593" max="14593" width="5" style="1" customWidth="1"/>
    <col min="14594" max="14594" width="15.140625" style="1" customWidth="1"/>
    <col min="14595" max="14595" width="2" style="1" customWidth="1"/>
    <col min="14596" max="14596" width="37.5703125" style="1" customWidth="1"/>
    <col min="14597" max="14597" width="0.85546875" style="1" customWidth="1"/>
    <col min="14598" max="14598" width="2" style="1" customWidth="1"/>
    <col min="14599" max="14599" width="8.140625" style="1" customWidth="1"/>
    <col min="14600" max="14600" width="11.140625" style="1" customWidth="1"/>
    <col min="14601" max="14601" width="10.140625" style="1" customWidth="1"/>
    <col min="14602" max="14602" width="10" style="1" customWidth="1"/>
    <col min="14603" max="14603" width="10.140625" style="1" customWidth="1"/>
    <col min="14604" max="14604" width="6.5703125" style="1" customWidth="1"/>
    <col min="14605" max="14607" width="0.5703125" style="1" customWidth="1"/>
    <col min="14608" max="14608" width="9.140625" style="1"/>
    <col min="14609" max="14609" width="0.5703125" style="1" customWidth="1"/>
    <col min="14610" max="14610" width="9.7109375" style="1" customWidth="1"/>
    <col min="14611" max="14611" width="0.5703125" style="1" customWidth="1"/>
    <col min="14612" max="14848" width="9.140625" style="1"/>
    <col min="14849" max="14849" width="5" style="1" customWidth="1"/>
    <col min="14850" max="14850" width="15.140625" style="1" customWidth="1"/>
    <col min="14851" max="14851" width="2" style="1" customWidth="1"/>
    <col min="14852" max="14852" width="37.5703125" style="1" customWidth="1"/>
    <col min="14853" max="14853" width="0.85546875" style="1" customWidth="1"/>
    <col min="14854" max="14854" width="2" style="1" customWidth="1"/>
    <col min="14855" max="14855" width="8.140625" style="1" customWidth="1"/>
    <col min="14856" max="14856" width="11.140625" style="1" customWidth="1"/>
    <col min="14857" max="14857" width="10.140625" style="1" customWidth="1"/>
    <col min="14858" max="14858" width="10" style="1" customWidth="1"/>
    <col min="14859" max="14859" width="10.140625" style="1" customWidth="1"/>
    <col min="14860" max="14860" width="6.5703125" style="1" customWidth="1"/>
    <col min="14861" max="14863" width="0.5703125" style="1" customWidth="1"/>
    <col min="14864" max="14864" width="9.140625" style="1"/>
    <col min="14865" max="14865" width="0.5703125" style="1" customWidth="1"/>
    <col min="14866" max="14866" width="9.7109375" style="1" customWidth="1"/>
    <col min="14867" max="14867" width="0.5703125" style="1" customWidth="1"/>
    <col min="14868" max="15104" width="9.140625" style="1"/>
    <col min="15105" max="15105" width="5" style="1" customWidth="1"/>
    <col min="15106" max="15106" width="15.140625" style="1" customWidth="1"/>
    <col min="15107" max="15107" width="2" style="1" customWidth="1"/>
    <col min="15108" max="15108" width="37.5703125" style="1" customWidth="1"/>
    <col min="15109" max="15109" width="0.85546875" style="1" customWidth="1"/>
    <col min="15110" max="15110" width="2" style="1" customWidth="1"/>
    <col min="15111" max="15111" width="8.140625" style="1" customWidth="1"/>
    <col min="15112" max="15112" width="11.140625" style="1" customWidth="1"/>
    <col min="15113" max="15113" width="10.140625" style="1" customWidth="1"/>
    <col min="15114" max="15114" width="10" style="1" customWidth="1"/>
    <col min="15115" max="15115" width="10.140625" style="1" customWidth="1"/>
    <col min="15116" max="15116" width="6.5703125" style="1" customWidth="1"/>
    <col min="15117" max="15119" width="0.5703125" style="1" customWidth="1"/>
    <col min="15120" max="15120" width="9.140625" style="1"/>
    <col min="15121" max="15121" width="0.5703125" style="1" customWidth="1"/>
    <col min="15122" max="15122" width="9.7109375" style="1" customWidth="1"/>
    <col min="15123" max="15123" width="0.5703125" style="1" customWidth="1"/>
    <col min="15124" max="15360" width="9.140625" style="1"/>
    <col min="15361" max="15361" width="5" style="1" customWidth="1"/>
    <col min="15362" max="15362" width="15.140625" style="1" customWidth="1"/>
    <col min="15363" max="15363" width="2" style="1" customWidth="1"/>
    <col min="15364" max="15364" width="37.5703125" style="1" customWidth="1"/>
    <col min="15365" max="15365" width="0.85546875" style="1" customWidth="1"/>
    <col min="15366" max="15366" width="2" style="1" customWidth="1"/>
    <col min="15367" max="15367" width="8.140625" style="1" customWidth="1"/>
    <col min="15368" max="15368" width="11.140625" style="1" customWidth="1"/>
    <col min="15369" max="15369" width="10.140625" style="1" customWidth="1"/>
    <col min="15370" max="15370" width="10" style="1" customWidth="1"/>
    <col min="15371" max="15371" width="10.140625" style="1" customWidth="1"/>
    <col min="15372" max="15372" width="6.5703125" style="1" customWidth="1"/>
    <col min="15373" max="15375" width="0.5703125" style="1" customWidth="1"/>
    <col min="15376" max="15376" width="9.140625" style="1"/>
    <col min="15377" max="15377" width="0.5703125" style="1" customWidth="1"/>
    <col min="15378" max="15378" width="9.7109375" style="1" customWidth="1"/>
    <col min="15379" max="15379" width="0.5703125" style="1" customWidth="1"/>
    <col min="15380" max="15616" width="9.140625" style="1"/>
    <col min="15617" max="15617" width="5" style="1" customWidth="1"/>
    <col min="15618" max="15618" width="15.140625" style="1" customWidth="1"/>
    <col min="15619" max="15619" width="2" style="1" customWidth="1"/>
    <col min="15620" max="15620" width="37.5703125" style="1" customWidth="1"/>
    <col min="15621" max="15621" width="0.85546875" style="1" customWidth="1"/>
    <col min="15622" max="15622" width="2" style="1" customWidth="1"/>
    <col min="15623" max="15623" width="8.140625" style="1" customWidth="1"/>
    <col min="15624" max="15624" width="11.140625" style="1" customWidth="1"/>
    <col min="15625" max="15625" width="10.140625" style="1" customWidth="1"/>
    <col min="15626" max="15626" width="10" style="1" customWidth="1"/>
    <col min="15627" max="15627" width="10.140625" style="1" customWidth="1"/>
    <col min="15628" max="15628" width="6.5703125" style="1" customWidth="1"/>
    <col min="15629" max="15631" width="0.5703125" style="1" customWidth="1"/>
    <col min="15632" max="15632" width="9.140625" style="1"/>
    <col min="15633" max="15633" width="0.5703125" style="1" customWidth="1"/>
    <col min="15634" max="15634" width="9.7109375" style="1" customWidth="1"/>
    <col min="15635" max="15635" width="0.5703125" style="1" customWidth="1"/>
    <col min="15636" max="15872" width="9.140625" style="1"/>
    <col min="15873" max="15873" width="5" style="1" customWidth="1"/>
    <col min="15874" max="15874" width="15.140625" style="1" customWidth="1"/>
    <col min="15875" max="15875" width="2" style="1" customWidth="1"/>
    <col min="15876" max="15876" width="37.5703125" style="1" customWidth="1"/>
    <col min="15877" max="15877" width="0.85546875" style="1" customWidth="1"/>
    <col min="15878" max="15878" width="2" style="1" customWidth="1"/>
    <col min="15879" max="15879" width="8.140625" style="1" customWidth="1"/>
    <col min="15880" max="15880" width="11.140625" style="1" customWidth="1"/>
    <col min="15881" max="15881" width="10.140625" style="1" customWidth="1"/>
    <col min="15882" max="15882" width="10" style="1" customWidth="1"/>
    <col min="15883" max="15883" width="10.140625" style="1" customWidth="1"/>
    <col min="15884" max="15884" width="6.5703125" style="1" customWidth="1"/>
    <col min="15885" max="15887" width="0.5703125" style="1" customWidth="1"/>
    <col min="15888" max="15888" width="9.140625" style="1"/>
    <col min="15889" max="15889" width="0.5703125" style="1" customWidth="1"/>
    <col min="15890" max="15890" width="9.7109375" style="1" customWidth="1"/>
    <col min="15891" max="15891" width="0.5703125" style="1" customWidth="1"/>
    <col min="15892" max="16128" width="9.140625" style="1"/>
    <col min="16129" max="16129" width="5" style="1" customWidth="1"/>
    <col min="16130" max="16130" width="15.140625" style="1" customWidth="1"/>
    <col min="16131" max="16131" width="2" style="1" customWidth="1"/>
    <col min="16132" max="16132" width="37.5703125" style="1" customWidth="1"/>
    <col min="16133" max="16133" width="0.85546875" style="1" customWidth="1"/>
    <col min="16134" max="16134" width="2" style="1" customWidth="1"/>
    <col min="16135" max="16135" width="8.140625" style="1" customWidth="1"/>
    <col min="16136" max="16136" width="11.140625" style="1" customWidth="1"/>
    <col min="16137" max="16137" width="10.140625" style="1" customWidth="1"/>
    <col min="16138" max="16138" width="10" style="1" customWidth="1"/>
    <col min="16139" max="16139" width="10.140625" style="1" customWidth="1"/>
    <col min="16140" max="16140" width="6.5703125" style="1" customWidth="1"/>
    <col min="16141" max="16143" width="0.5703125" style="1" customWidth="1"/>
    <col min="16144" max="16144" width="9.140625" style="1"/>
    <col min="16145" max="16145" width="0.5703125" style="1" customWidth="1"/>
    <col min="16146" max="16146" width="9.7109375" style="1" customWidth="1"/>
    <col min="16147" max="16147" width="0.5703125" style="1" customWidth="1"/>
    <col min="16148" max="16384" width="9.140625" style="1"/>
  </cols>
  <sheetData>
    <row r="1" spans="1:19" ht="11.85" customHeight="1" thickBot="1" x14ac:dyDescent="0.25">
      <c r="A1" s="54" t="s">
        <v>0</v>
      </c>
      <c r="B1" s="54"/>
      <c r="C1" s="55" t="s">
        <v>120</v>
      </c>
      <c r="D1" s="55"/>
      <c r="E1" s="55"/>
      <c r="F1" s="55"/>
      <c r="G1" s="55"/>
      <c r="H1" s="55"/>
      <c r="I1" s="55"/>
      <c r="J1" s="55"/>
      <c r="K1" s="55"/>
      <c r="L1" s="55"/>
      <c r="M1" s="56" t="s">
        <v>121</v>
      </c>
      <c r="N1" s="56"/>
      <c r="O1" s="56"/>
      <c r="P1" s="56"/>
      <c r="Q1" s="56"/>
      <c r="R1" s="56"/>
      <c r="S1" s="56"/>
    </row>
    <row r="2" spans="1:19" ht="2.85" customHeight="1" x14ac:dyDescent="0.2">
      <c r="A2" s="45" t="s">
        <v>122</v>
      </c>
      <c r="B2" s="45"/>
      <c r="C2" s="55"/>
      <c r="D2" s="55"/>
      <c r="E2" s="55"/>
      <c r="F2" s="55"/>
      <c r="G2" s="55"/>
      <c r="H2" s="55"/>
      <c r="I2" s="55"/>
      <c r="J2" s="55"/>
      <c r="K2" s="55"/>
      <c r="L2" s="55"/>
      <c r="M2" s="57" t="s">
        <v>123</v>
      </c>
      <c r="N2" s="57"/>
      <c r="O2" s="57"/>
      <c r="P2" s="57"/>
      <c r="Q2" s="57"/>
      <c r="R2" s="57"/>
      <c r="S2" s="57"/>
    </row>
    <row r="3" spans="1:19" ht="13.9" customHeight="1" x14ac:dyDescent="0.2">
      <c r="A3" s="45"/>
      <c r="B3" s="45"/>
      <c r="C3" s="58" t="s">
        <v>124</v>
      </c>
      <c r="D3" s="58"/>
      <c r="E3" s="58"/>
      <c r="F3" s="58"/>
      <c r="G3" s="58"/>
      <c r="H3" s="58"/>
      <c r="I3" s="58"/>
      <c r="J3" s="58"/>
      <c r="K3" s="58"/>
      <c r="L3" s="58"/>
      <c r="M3" s="57"/>
      <c r="N3" s="57"/>
      <c r="O3" s="57"/>
      <c r="P3" s="57"/>
      <c r="Q3" s="57"/>
      <c r="R3" s="57"/>
      <c r="S3" s="57"/>
    </row>
    <row r="4" spans="1:19" ht="11.85" customHeight="1" x14ac:dyDescent="0.2">
      <c r="A4" s="45"/>
      <c r="B4" s="45"/>
      <c r="C4" s="59" t="s">
        <v>397</v>
      </c>
      <c r="D4" s="59"/>
      <c r="E4" s="59"/>
      <c r="F4" s="59"/>
      <c r="G4" s="59"/>
      <c r="H4" s="59"/>
      <c r="I4" s="59"/>
      <c r="J4" s="59"/>
      <c r="K4" s="59"/>
      <c r="L4" s="59"/>
      <c r="M4" s="57"/>
      <c r="N4" s="57"/>
      <c r="O4" s="57"/>
      <c r="P4" s="57"/>
      <c r="Q4" s="57"/>
      <c r="R4" s="57"/>
      <c r="S4" s="57"/>
    </row>
    <row r="5" spans="1:19" ht="17.649999999999999" customHeight="1" x14ac:dyDescent="0.2">
      <c r="A5" s="45" t="s">
        <v>398</v>
      </c>
      <c r="B5" s="45"/>
      <c r="O5" s="46" t="s">
        <v>125</v>
      </c>
      <c r="P5" s="46"/>
      <c r="Q5" s="46"/>
      <c r="R5" s="46"/>
      <c r="S5" s="46"/>
    </row>
    <row r="6" spans="1:19" ht="11.1" customHeight="1" x14ac:dyDescent="0.2">
      <c r="A6" s="45" t="s">
        <v>126</v>
      </c>
      <c r="B6" s="45"/>
      <c r="C6" s="45"/>
      <c r="D6" s="45" t="s">
        <v>399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spans="1:19" ht="11.85" customHeight="1" x14ac:dyDescent="0.2">
      <c r="A7" s="47" t="s">
        <v>127</v>
      </c>
      <c r="B7" s="47"/>
      <c r="C7" s="47"/>
      <c r="D7" s="47" t="s">
        <v>128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</row>
    <row r="8" spans="1:19" ht="11.85" customHeight="1" x14ac:dyDescent="0.2">
      <c r="A8" s="61" t="s">
        <v>129</v>
      </c>
      <c r="B8" s="44" t="s">
        <v>130</v>
      </c>
      <c r="C8" s="44"/>
      <c r="D8" s="44"/>
      <c r="E8" s="44"/>
      <c r="F8" s="44"/>
      <c r="G8" s="61" t="s">
        <v>131</v>
      </c>
      <c r="H8" s="3" t="s">
        <v>132</v>
      </c>
      <c r="I8" s="44" t="s">
        <v>111</v>
      </c>
      <c r="J8" s="44"/>
      <c r="K8" s="44" t="s">
        <v>112</v>
      </c>
      <c r="L8" s="44"/>
      <c r="M8" s="44"/>
      <c r="N8" s="44"/>
      <c r="O8" s="61" t="s">
        <v>132</v>
      </c>
      <c r="P8" s="61"/>
      <c r="Q8" s="61"/>
      <c r="R8" s="61"/>
      <c r="S8" s="61"/>
    </row>
    <row r="9" spans="1:19" ht="5.85" customHeight="1" x14ac:dyDescent="0.2">
      <c r="A9" s="61"/>
      <c r="B9" s="44"/>
      <c r="C9" s="44"/>
      <c r="D9" s="44"/>
      <c r="E9" s="44"/>
      <c r="F9" s="44"/>
      <c r="G9" s="61"/>
      <c r="H9" s="62" t="s">
        <v>133</v>
      </c>
      <c r="I9" s="44" t="s">
        <v>134</v>
      </c>
      <c r="J9" s="44" t="s">
        <v>135</v>
      </c>
      <c r="K9" s="44" t="s">
        <v>136</v>
      </c>
      <c r="L9" s="44" t="s">
        <v>137</v>
      </c>
      <c r="M9" s="44"/>
      <c r="N9" s="44"/>
      <c r="O9" s="60" t="s">
        <v>400</v>
      </c>
      <c r="P9" s="60"/>
      <c r="Q9" s="60"/>
      <c r="R9" s="60"/>
      <c r="S9" s="60"/>
    </row>
    <row r="10" spans="1:19" ht="5.85" customHeight="1" x14ac:dyDescent="0.2">
      <c r="A10" s="60" t="s">
        <v>138</v>
      </c>
      <c r="B10" s="44"/>
      <c r="C10" s="44"/>
      <c r="D10" s="44"/>
      <c r="E10" s="44"/>
      <c r="F10" s="44"/>
      <c r="G10" s="60" t="s">
        <v>139</v>
      </c>
      <c r="H10" s="62"/>
      <c r="I10" s="44"/>
      <c r="J10" s="44"/>
      <c r="K10" s="44"/>
      <c r="L10" s="44"/>
      <c r="M10" s="44"/>
      <c r="N10" s="44"/>
      <c r="O10" s="60"/>
      <c r="P10" s="60"/>
      <c r="Q10" s="60"/>
      <c r="R10" s="60"/>
      <c r="S10" s="60"/>
    </row>
    <row r="11" spans="1:19" ht="11.1" customHeight="1" x14ac:dyDescent="0.2">
      <c r="A11" s="60"/>
      <c r="B11" s="44"/>
      <c r="C11" s="44"/>
      <c r="D11" s="44"/>
      <c r="E11" s="44"/>
      <c r="F11" s="44"/>
      <c r="G11" s="60"/>
      <c r="H11" s="4" t="s">
        <v>140</v>
      </c>
      <c r="I11" s="44"/>
      <c r="J11" s="44"/>
      <c r="K11" s="44"/>
      <c r="L11" s="44"/>
      <c r="M11" s="44"/>
      <c r="N11" s="44"/>
      <c r="O11" s="44" t="s">
        <v>141</v>
      </c>
      <c r="P11" s="44"/>
      <c r="Q11" s="44"/>
      <c r="R11" s="44" t="s">
        <v>142</v>
      </c>
      <c r="S11" s="44"/>
    </row>
    <row r="12" spans="1:19" ht="11.85" customHeight="1" x14ac:dyDescent="0.2">
      <c r="A12" s="51" t="s">
        <v>143</v>
      </c>
      <c r="B12" s="51"/>
      <c r="C12" s="51"/>
      <c r="D12" s="51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</row>
    <row r="13" spans="1:19" ht="11.85" customHeight="1" x14ac:dyDescent="0.2">
      <c r="A13" s="5"/>
      <c r="B13" s="53" t="s">
        <v>144</v>
      </c>
      <c r="C13" s="53"/>
      <c r="D13" s="53"/>
      <c r="E13" s="53"/>
      <c r="F13" s="6"/>
      <c r="G13" s="7">
        <v>2</v>
      </c>
      <c r="H13" s="8" t="s">
        <v>145</v>
      </c>
      <c r="I13" s="8">
        <v>67719620.629999995</v>
      </c>
      <c r="J13" s="8">
        <v>67719620.629999995</v>
      </c>
      <c r="K13" s="8">
        <v>65392537.719999999</v>
      </c>
      <c r="L13" s="49" t="s">
        <v>401</v>
      </c>
      <c r="M13" s="49"/>
      <c r="N13" s="50"/>
      <c r="O13" s="50"/>
      <c r="P13" s="8">
        <v>2348204.7200000002</v>
      </c>
      <c r="Q13" s="49">
        <v>21121.81</v>
      </c>
      <c r="R13" s="49"/>
      <c r="S13" s="9"/>
    </row>
    <row r="14" spans="1:19" ht="11.85" customHeight="1" x14ac:dyDescent="0.2">
      <c r="A14" s="48" t="s">
        <v>146</v>
      </c>
      <c r="B14" s="48"/>
      <c r="C14" s="48"/>
      <c r="D14" s="48"/>
      <c r="E14" s="48"/>
      <c r="F14" s="6"/>
      <c r="G14" s="7">
        <v>2</v>
      </c>
      <c r="H14" s="8" t="s">
        <v>145</v>
      </c>
      <c r="I14" s="8">
        <v>67719620.629999995</v>
      </c>
      <c r="J14" s="8">
        <v>67719620.629999995</v>
      </c>
      <c r="K14" s="8">
        <v>65392537.719999999</v>
      </c>
      <c r="L14" s="49" t="s">
        <v>401</v>
      </c>
      <c r="M14" s="49"/>
      <c r="N14" s="50"/>
      <c r="O14" s="50"/>
      <c r="P14" s="8">
        <v>2348204.7200000002</v>
      </c>
      <c r="Q14" s="49">
        <v>21121.81</v>
      </c>
      <c r="R14" s="49"/>
      <c r="S14" s="9"/>
    </row>
    <row r="15" spans="1:19" ht="11.1" customHeight="1" x14ac:dyDescent="0.2">
      <c r="A15" s="51" t="s">
        <v>147</v>
      </c>
      <c r="B15" s="51"/>
      <c r="C15" s="51"/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</row>
    <row r="16" spans="1:19" ht="11.85" customHeight="1" x14ac:dyDescent="0.2">
      <c r="A16" s="5"/>
      <c r="B16" s="53" t="s">
        <v>148</v>
      </c>
      <c r="C16" s="53"/>
      <c r="D16" s="53"/>
      <c r="E16" s="53"/>
      <c r="F16" s="6"/>
      <c r="G16" s="7">
        <v>2</v>
      </c>
      <c r="H16" s="8" t="s">
        <v>145</v>
      </c>
      <c r="I16" s="8">
        <v>5285847.4400000004</v>
      </c>
      <c r="J16" s="8">
        <v>5285847.4400000004</v>
      </c>
      <c r="K16" s="8">
        <v>4885683.45</v>
      </c>
      <c r="L16" s="49" t="s">
        <v>402</v>
      </c>
      <c r="M16" s="49"/>
      <c r="N16" s="50"/>
      <c r="O16" s="50"/>
      <c r="P16" s="8">
        <v>428930.36</v>
      </c>
      <c r="Q16" s="49">
        <v>28766.37</v>
      </c>
      <c r="R16" s="49"/>
      <c r="S16" s="9"/>
    </row>
    <row r="17" spans="1:19" ht="11.85" customHeight="1" x14ac:dyDescent="0.2">
      <c r="A17" s="48" t="s">
        <v>149</v>
      </c>
      <c r="B17" s="48"/>
      <c r="C17" s="48"/>
      <c r="D17" s="48"/>
      <c r="E17" s="48"/>
      <c r="F17" s="6"/>
      <c r="G17" s="7">
        <v>2</v>
      </c>
      <c r="H17" s="8" t="s">
        <v>145</v>
      </c>
      <c r="I17" s="8">
        <v>5285847.4400000004</v>
      </c>
      <c r="J17" s="8">
        <v>5285847.4400000004</v>
      </c>
      <c r="K17" s="8">
        <v>4885683.45</v>
      </c>
      <c r="L17" s="49" t="s">
        <v>402</v>
      </c>
      <c r="M17" s="49"/>
      <c r="N17" s="50"/>
      <c r="O17" s="50"/>
      <c r="P17" s="8">
        <v>428930.36</v>
      </c>
      <c r="Q17" s="49">
        <v>28766.37</v>
      </c>
      <c r="R17" s="49"/>
      <c r="S17" s="9"/>
    </row>
    <row r="18" spans="1:19" ht="11.85" customHeight="1" x14ac:dyDescent="0.2">
      <c r="A18" s="51" t="s">
        <v>147</v>
      </c>
      <c r="B18" s="51"/>
      <c r="C18" s="51"/>
      <c r="D18" s="51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</row>
    <row r="19" spans="1:19" ht="11.1" customHeight="1" x14ac:dyDescent="0.2">
      <c r="A19" s="5"/>
      <c r="B19" s="53" t="s">
        <v>150</v>
      </c>
      <c r="C19" s="53"/>
      <c r="D19" s="53"/>
      <c r="E19" s="53"/>
      <c r="F19" s="6"/>
      <c r="G19" s="7">
        <v>2</v>
      </c>
      <c r="H19" s="8" t="s">
        <v>145</v>
      </c>
      <c r="I19" s="8">
        <v>1447239.01</v>
      </c>
      <c r="J19" s="8">
        <v>1447239.01</v>
      </c>
      <c r="K19" s="8">
        <v>898184.95</v>
      </c>
      <c r="L19" s="49" t="s">
        <v>403</v>
      </c>
      <c r="M19" s="49"/>
      <c r="N19" s="50"/>
      <c r="O19" s="50"/>
      <c r="P19" s="8">
        <v>579064.55000000005</v>
      </c>
      <c r="Q19" s="49">
        <v>30010.49</v>
      </c>
      <c r="R19" s="49"/>
      <c r="S19" s="9"/>
    </row>
    <row r="20" spans="1:19" ht="11.85" customHeight="1" x14ac:dyDescent="0.2">
      <c r="A20" s="48" t="s">
        <v>149</v>
      </c>
      <c r="B20" s="48"/>
      <c r="C20" s="48"/>
      <c r="D20" s="48"/>
      <c r="E20" s="48"/>
      <c r="F20" s="6"/>
      <c r="G20" s="7">
        <v>2</v>
      </c>
      <c r="H20" s="8" t="s">
        <v>145</v>
      </c>
      <c r="I20" s="8">
        <v>1447239.01</v>
      </c>
      <c r="J20" s="8">
        <v>1447239.01</v>
      </c>
      <c r="K20" s="8">
        <v>898184.95</v>
      </c>
      <c r="L20" s="49" t="s">
        <v>403</v>
      </c>
      <c r="M20" s="49"/>
      <c r="N20" s="50"/>
      <c r="O20" s="50"/>
      <c r="P20" s="8">
        <v>579064.55000000005</v>
      </c>
      <c r="Q20" s="49">
        <v>30010.49</v>
      </c>
      <c r="R20" s="49"/>
      <c r="S20" s="9"/>
    </row>
    <row r="21" spans="1:19" ht="11.85" customHeight="1" x14ac:dyDescent="0.2">
      <c r="A21" s="51" t="s">
        <v>147</v>
      </c>
      <c r="B21" s="51"/>
      <c r="C21" s="51"/>
      <c r="D21" s="51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</row>
    <row r="22" spans="1:19" ht="11.85" customHeight="1" x14ac:dyDescent="0.2">
      <c r="A22" s="5"/>
      <c r="B22" s="53" t="s">
        <v>151</v>
      </c>
      <c r="C22" s="53"/>
      <c r="D22" s="53"/>
      <c r="E22" s="53"/>
      <c r="F22" s="6"/>
      <c r="G22" s="7">
        <v>2</v>
      </c>
      <c r="H22" s="8" t="s">
        <v>145</v>
      </c>
      <c r="I22" s="8">
        <v>6283676.5700000003</v>
      </c>
      <c r="J22" s="8">
        <v>6283676.5700000003</v>
      </c>
      <c r="K22" s="8">
        <v>5655845.6500000004</v>
      </c>
      <c r="L22" s="49" t="s">
        <v>404</v>
      </c>
      <c r="M22" s="49"/>
      <c r="N22" s="50"/>
      <c r="O22" s="50"/>
      <c r="P22" s="8">
        <v>633676.96</v>
      </c>
      <c r="Q22" s="49">
        <v>5846.04</v>
      </c>
      <c r="R22" s="49"/>
      <c r="S22" s="9"/>
    </row>
    <row r="23" spans="1:19" ht="11.1" customHeight="1" x14ac:dyDescent="0.2">
      <c r="A23" s="48" t="s">
        <v>149</v>
      </c>
      <c r="B23" s="48"/>
      <c r="C23" s="48"/>
      <c r="D23" s="48"/>
      <c r="E23" s="48"/>
      <c r="F23" s="6"/>
      <c r="G23" s="7">
        <v>2</v>
      </c>
      <c r="H23" s="8" t="s">
        <v>145</v>
      </c>
      <c r="I23" s="8">
        <v>6283676.5700000003</v>
      </c>
      <c r="J23" s="8">
        <v>6283676.5700000003</v>
      </c>
      <c r="K23" s="8">
        <v>5655845.6500000004</v>
      </c>
      <c r="L23" s="49" t="s">
        <v>404</v>
      </c>
      <c r="M23" s="49"/>
      <c r="N23" s="50"/>
      <c r="O23" s="50"/>
      <c r="P23" s="8">
        <v>633676.96</v>
      </c>
      <c r="Q23" s="49">
        <v>5846.04</v>
      </c>
      <c r="R23" s="49"/>
      <c r="S23" s="9"/>
    </row>
    <row r="24" spans="1:19" ht="11.85" customHeight="1" x14ac:dyDescent="0.2">
      <c r="A24" s="51" t="s">
        <v>147</v>
      </c>
      <c r="B24" s="51"/>
      <c r="C24" s="51"/>
      <c r="D24" s="51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</row>
    <row r="25" spans="1:19" ht="11.85" customHeight="1" x14ac:dyDescent="0.2">
      <c r="A25" s="5"/>
      <c r="B25" s="53" t="s">
        <v>152</v>
      </c>
      <c r="C25" s="53"/>
      <c r="D25" s="53"/>
      <c r="E25" s="53"/>
      <c r="F25" s="6"/>
      <c r="G25" s="7">
        <v>2</v>
      </c>
      <c r="H25" s="8" t="s">
        <v>145</v>
      </c>
      <c r="I25" s="8">
        <v>1054221.31</v>
      </c>
      <c r="J25" s="8">
        <v>1054221.31</v>
      </c>
      <c r="K25" s="8">
        <v>1047488.5</v>
      </c>
      <c r="L25" s="49" t="s">
        <v>405</v>
      </c>
      <c r="M25" s="49"/>
      <c r="N25" s="50"/>
      <c r="O25" s="50"/>
      <c r="P25" s="8">
        <v>11959.3</v>
      </c>
      <c r="Q25" s="49">
        <v>5226.49</v>
      </c>
      <c r="R25" s="49"/>
      <c r="S25" s="9"/>
    </row>
    <row r="26" spans="1:19" ht="11.85" customHeight="1" x14ac:dyDescent="0.2">
      <c r="A26" s="48" t="s">
        <v>149</v>
      </c>
      <c r="B26" s="48"/>
      <c r="C26" s="48"/>
      <c r="D26" s="48"/>
      <c r="E26" s="48"/>
      <c r="F26" s="6"/>
      <c r="G26" s="7">
        <v>2</v>
      </c>
      <c r="H26" s="8" t="s">
        <v>145</v>
      </c>
      <c r="I26" s="8">
        <v>1054221.31</v>
      </c>
      <c r="J26" s="8">
        <v>1054221.31</v>
      </c>
      <c r="K26" s="8">
        <v>1047488.5</v>
      </c>
      <c r="L26" s="49" t="s">
        <v>405</v>
      </c>
      <c r="M26" s="49"/>
      <c r="N26" s="50"/>
      <c r="O26" s="50"/>
      <c r="P26" s="8">
        <v>11959.3</v>
      </c>
      <c r="Q26" s="49">
        <v>5226.49</v>
      </c>
      <c r="R26" s="49"/>
      <c r="S26" s="9"/>
    </row>
    <row r="27" spans="1:19" ht="11.1" customHeight="1" x14ac:dyDescent="0.2">
      <c r="A27" s="51" t="s">
        <v>147</v>
      </c>
      <c r="B27" s="51"/>
      <c r="C27" s="51"/>
      <c r="D27" s="51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</row>
    <row r="28" spans="1:19" ht="11.85" customHeight="1" x14ac:dyDescent="0.2">
      <c r="A28" s="5"/>
      <c r="B28" s="53" t="s">
        <v>153</v>
      </c>
      <c r="C28" s="53"/>
      <c r="D28" s="53"/>
      <c r="E28" s="53"/>
      <c r="F28" s="6"/>
      <c r="G28" s="7">
        <v>2</v>
      </c>
      <c r="H28" s="8" t="s">
        <v>145</v>
      </c>
      <c r="I28" s="8">
        <v>2384659.4900000002</v>
      </c>
      <c r="J28" s="8">
        <v>2384659.4900000002</v>
      </c>
      <c r="K28" s="8">
        <v>2363098.85</v>
      </c>
      <c r="L28" s="49" t="s">
        <v>406</v>
      </c>
      <c r="M28" s="49"/>
      <c r="N28" s="50"/>
      <c r="O28" s="50"/>
      <c r="P28" s="8">
        <v>32259.63</v>
      </c>
      <c r="Q28" s="49">
        <v>10698.99</v>
      </c>
      <c r="R28" s="49"/>
      <c r="S28" s="9"/>
    </row>
    <row r="29" spans="1:19" ht="11.85" customHeight="1" x14ac:dyDescent="0.2">
      <c r="A29" s="48" t="s">
        <v>149</v>
      </c>
      <c r="B29" s="48"/>
      <c r="C29" s="48"/>
      <c r="D29" s="48"/>
      <c r="E29" s="48"/>
      <c r="F29" s="6"/>
      <c r="G29" s="7">
        <v>2</v>
      </c>
      <c r="H29" s="8" t="s">
        <v>145</v>
      </c>
      <c r="I29" s="8">
        <v>2384659.4900000002</v>
      </c>
      <c r="J29" s="8">
        <v>2384659.4900000002</v>
      </c>
      <c r="K29" s="8">
        <v>2363098.85</v>
      </c>
      <c r="L29" s="49" t="s">
        <v>406</v>
      </c>
      <c r="M29" s="49"/>
      <c r="N29" s="50"/>
      <c r="O29" s="50"/>
      <c r="P29" s="8">
        <v>32259.63</v>
      </c>
      <c r="Q29" s="49">
        <v>10698.99</v>
      </c>
      <c r="R29" s="49"/>
      <c r="S29" s="9"/>
    </row>
    <row r="30" spans="1:19" ht="11.85" customHeight="1" x14ac:dyDescent="0.2">
      <c r="A30" s="51" t="s">
        <v>147</v>
      </c>
      <c r="B30" s="51"/>
      <c r="C30" s="51"/>
      <c r="D30" s="51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</row>
    <row r="31" spans="1:19" ht="11.1" customHeight="1" x14ac:dyDescent="0.2">
      <c r="A31" s="5"/>
      <c r="B31" s="53" t="s">
        <v>154</v>
      </c>
      <c r="C31" s="53"/>
      <c r="D31" s="53"/>
      <c r="E31" s="53"/>
      <c r="F31" s="6"/>
      <c r="G31" s="7">
        <v>2</v>
      </c>
      <c r="H31" s="8" t="s">
        <v>145</v>
      </c>
      <c r="I31" s="8">
        <v>4788971.8600000003</v>
      </c>
      <c r="J31" s="8">
        <v>4788971.8600000003</v>
      </c>
      <c r="K31" s="8">
        <v>4693707.33</v>
      </c>
      <c r="L31" s="49" t="s">
        <v>407</v>
      </c>
      <c r="M31" s="49"/>
      <c r="N31" s="50"/>
      <c r="O31" s="50"/>
      <c r="P31" s="8">
        <v>120611.08</v>
      </c>
      <c r="Q31" s="49">
        <v>25346.55</v>
      </c>
      <c r="R31" s="49"/>
      <c r="S31" s="9"/>
    </row>
    <row r="32" spans="1:19" ht="11.85" customHeight="1" x14ac:dyDescent="0.2">
      <c r="A32" s="48" t="s">
        <v>149</v>
      </c>
      <c r="B32" s="48"/>
      <c r="C32" s="48"/>
      <c r="D32" s="48"/>
      <c r="E32" s="48"/>
      <c r="F32" s="6"/>
      <c r="G32" s="7">
        <v>2</v>
      </c>
      <c r="H32" s="8" t="s">
        <v>145</v>
      </c>
      <c r="I32" s="8">
        <v>4788971.8600000003</v>
      </c>
      <c r="J32" s="8">
        <v>4788971.8600000003</v>
      </c>
      <c r="K32" s="8">
        <v>4693707.33</v>
      </c>
      <c r="L32" s="49" t="s">
        <v>407</v>
      </c>
      <c r="M32" s="49"/>
      <c r="N32" s="50"/>
      <c r="O32" s="50"/>
      <c r="P32" s="8">
        <v>120611.08</v>
      </c>
      <c r="Q32" s="49">
        <v>25346.55</v>
      </c>
      <c r="R32" s="49"/>
      <c r="S32" s="9"/>
    </row>
    <row r="33" spans="1:19" ht="11.85" customHeight="1" x14ac:dyDescent="0.2">
      <c r="A33" s="51" t="s">
        <v>147</v>
      </c>
      <c r="B33" s="51"/>
      <c r="C33" s="51"/>
      <c r="D33" s="51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</row>
    <row r="34" spans="1:19" ht="11.85" customHeight="1" x14ac:dyDescent="0.2">
      <c r="A34" s="5"/>
      <c r="B34" s="53" t="s">
        <v>155</v>
      </c>
      <c r="C34" s="53"/>
      <c r="D34" s="53"/>
      <c r="E34" s="53"/>
      <c r="F34" s="6"/>
      <c r="G34" s="7">
        <v>2</v>
      </c>
      <c r="H34" s="8" t="s">
        <v>145</v>
      </c>
      <c r="I34" s="8">
        <v>5236512.5999999996</v>
      </c>
      <c r="J34" s="8">
        <v>5236512.5999999996</v>
      </c>
      <c r="K34" s="8">
        <v>5048695.5</v>
      </c>
      <c r="L34" s="49" t="s">
        <v>408</v>
      </c>
      <c r="M34" s="49"/>
      <c r="N34" s="50"/>
      <c r="O34" s="50"/>
      <c r="P34" s="8">
        <v>189378.5</v>
      </c>
      <c r="Q34" s="49">
        <v>1561.4</v>
      </c>
      <c r="R34" s="49"/>
      <c r="S34" s="9"/>
    </row>
    <row r="35" spans="1:19" ht="11.1" customHeight="1" x14ac:dyDescent="0.2">
      <c r="A35" s="48" t="s">
        <v>149</v>
      </c>
      <c r="B35" s="48"/>
      <c r="C35" s="48"/>
      <c r="D35" s="48"/>
      <c r="E35" s="48"/>
      <c r="F35" s="6"/>
      <c r="G35" s="7">
        <v>2</v>
      </c>
      <c r="H35" s="8" t="s">
        <v>145</v>
      </c>
      <c r="I35" s="8">
        <v>5236512.5999999996</v>
      </c>
      <c r="J35" s="8">
        <v>5236512.5999999996</v>
      </c>
      <c r="K35" s="8">
        <v>5048695.5</v>
      </c>
      <c r="L35" s="49" t="s">
        <v>408</v>
      </c>
      <c r="M35" s="49"/>
      <c r="N35" s="50"/>
      <c r="O35" s="50"/>
      <c r="P35" s="8">
        <v>189378.5</v>
      </c>
      <c r="Q35" s="49">
        <v>1561.4</v>
      </c>
      <c r="R35" s="49"/>
      <c r="S35" s="9"/>
    </row>
    <row r="36" spans="1:19" ht="11.85" customHeight="1" x14ac:dyDescent="0.2">
      <c r="A36" s="51" t="s">
        <v>156</v>
      </c>
      <c r="B36" s="51"/>
      <c r="C36" s="51"/>
      <c r="D36" s="51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</row>
    <row r="37" spans="1:19" ht="11.85" customHeight="1" x14ac:dyDescent="0.2">
      <c r="A37" s="5"/>
      <c r="B37" s="53" t="s">
        <v>157</v>
      </c>
      <c r="C37" s="53"/>
      <c r="D37" s="53"/>
      <c r="E37" s="53"/>
      <c r="F37" s="6"/>
      <c r="G37" s="7">
        <v>2</v>
      </c>
      <c r="H37" s="8" t="s">
        <v>145</v>
      </c>
      <c r="I37" s="8">
        <v>4580010.1399999997</v>
      </c>
      <c r="J37" s="8">
        <v>4580010.1399999997</v>
      </c>
      <c r="K37" s="8">
        <v>3282688.33</v>
      </c>
      <c r="L37" s="49" t="s">
        <v>409</v>
      </c>
      <c r="M37" s="49"/>
      <c r="N37" s="50"/>
      <c r="O37" s="50"/>
      <c r="P37" s="8">
        <v>1303157.2</v>
      </c>
      <c r="Q37" s="49">
        <v>5835.39</v>
      </c>
      <c r="R37" s="49"/>
      <c r="S37" s="9"/>
    </row>
    <row r="38" spans="1:19" ht="11.85" customHeight="1" x14ac:dyDescent="0.2">
      <c r="A38" s="48" t="s">
        <v>158</v>
      </c>
      <c r="B38" s="48"/>
      <c r="C38" s="48"/>
      <c r="D38" s="48"/>
      <c r="E38" s="48"/>
      <c r="F38" s="6"/>
      <c r="G38" s="7">
        <v>2</v>
      </c>
      <c r="H38" s="8" t="s">
        <v>145</v>
      </c>
      <c r="I38" s="8">
        <v>4580010.1399999997</v>
      </c>
      <c r="J38" s="8">
        <v>4580010.1399999997</v>
      </c>
      <c r="K38" s="8">
        <v>3282688.33</v>
      </c>
      <c r="L38" s="49" t="s">
        <v>409</v>
      </c>
      <c r="M38" s="49"/>
      <c r="N38" s="50"/>
      <c r="O38" s="50"/>
      <c r="P38" s="8">
        <v>1303157.2</v>
      </c>
      <c r="Q38" s="49">
        <v>5835.39</v>
      </c>
      <c r="R38" s="49"/>
      <c r="S38" s="9"/>
    </row>
    <row r="39" spans="1:19" ht="11.1" customHeight="1" x14ac:dyDescent="0.2">
      <c r="A39" s="51" t="s">
        <v>156</v>
      </c>
      <c r="B39" s="51"/>
      <c r="C39" s="51"/>
      <c r="D39" s="51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</row>
    <row r="40" spans="1:19" ht="11.85" customHeight="1" x14ac:dyDescent="0.2">
      <c r="A40" s="5"/>
      <c r="B40" s="53" t="s">
        <v>159</v>
      </c>
      <c r="C40" s="53"/>
      <c r="D40" s="53"/>
      <c r="E40" s="53"/>
      <c r="F40" s="6"/>
      <c r="G40" s="7">
        <v>2</v>
      </c>
      <c r="H40" s="8" t="s">
        <v>145</v>
      </c>
      <c r="I40" s="8">
        <v>15618107.59</v>
      </c>
      <c r="J40" s="8">
        <v>15618107.59</v>
      </c>
      <c r="K40" s="8">
        <v>14501281.9</v>
      </c>
      <c r="L40" s="49" t="s">
        <v>410</v>
      </c>
      <c r="M40" s="49"/>
      <c r="N40" s="50"/>
      <c r="O40" s="50"/>
      <c r="P40" s="8">
        <v>1144410.04</v>
      </c>
      <c r="Q40" s="49">
        <v>27584.35</v>
      </c>
      <c r="R40" s="49"/>
      <c r="S40" s="9"/>
    </row>
    <row r="41" spans="1:19" ht="11.85" customHeight="1" x14ac:dyDescent="0.2">
      <c r="A41" s="48" t="s">
        <v>158</v>
      </c>
      <c r="B41" s="48"/>
      <c r="C41" s="48"/>
      <c r="D41" s="48"/>
      <c r="E41" s="48"/>
      <c r="F41" s="6"/>
      <c r="G41" s="7">
        <v>2</v>
      </c>
      <c r="H41" s="8" t="s">
        <v>145</v>
      </c>
      <c r="I41" s="8">
        <v>15618107.59</v>
      </c>
      <c r="J41" s="8">
        <v>15618107.59</v>
      </c>
      <c r="K41" s="8">
        <v>14501281.9</v>
      </c>
      <c r="L41" s="49" t="s">
        <v>410</v>
      </c>
      <c r="M41" s="49"/>
      <c r="N41" s="50"/>
      <c r="O41" s="50"/>
      <c r="P41" s="8">
        <v>1144410.04</v>
      </c>
      <c r="Q41" s="49">
        <v>27584.35</v>
      </c>
      <c r="R41" s="49"/>
      <c r="S41" s="9"/>
    </row>
    <row r="42" spans="1:19" ht="11.85" customHeight="1" x14ac:dyDescent="0.2">
      <c r="A42" s="51" t="s">
        <v>160</v>
      </c>
      <c r="B42" s="51"/>
      <c r="C42" s="51"/>
      <c r="D42" s="51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</row>
    <row r="43" spans="1:19" ht="11.1" customHeight="1" x14ac:dyDescent="0.2">
      <c r="A43" s="5"/>
      <c r="B43" s="53" t="s">
        <v>161</v>
      </c>
      <c r="C43" s="53"/>
      <c r="D43" s="53"/>
      <c r="E43" s="53"/>
      <c r="F43" s="6"/>
      <c r="G43" s="7">
        <v>2</v>
      </c>
      <c r="H43" s="8">
        <v>470071.1</v>
      </c>
      <c r="I43" s="8">
        <v>885975447.73000002</v>
      </c>
      <c r="J43" s="8">
        <v>885975447.73000002</v>
      </c>
      <c r="K43" s="8">
        <v>843510051.86000001</v>
      </c>
      <c r="L43" s="49" t="s">
        <v>411</v>
      </c>
      <c r="M43" s="49"/>
      <c r="N43" s="50"/>
      <c r="O43" s="50"/>
      <c r="P43" s="8">
        <v>44190913.799999997</v>
      </c>
      <c r="Q43" s="49">
        <v>1210783.5900000001</v>
      </c>
      <c r="R43" s="49"/>
      <c r="S43" s="9"/>
    </row>
    <row r="44" spans="1:19" ht="11.85" customHeight="1" x14ac:dyDescent="0.2">
      <c r="A44" s="48" t="s">
        <v>163</v>
      </c>
      <c r="B44" s="48"/>
      <c r="C44" s="48"/>
      <c r="D44" s="48"/>
      <c r="E44" s="48"/>
      <c r="F44" s="6"/>
      <c r="G44" s="7">
        <v>2</v>
      </c>
      <c r="H44" s="8">
        <v>470071.1</v>
      </c>
      <c r="I44" s="8">
        <v>885975447.73000002</v>
      </c>
      <c r="J44" s="8">
        <v>885975447.73000002</v>
      </c>
      <c r="K44" s="8">
        <v>843510051.86000001</v>
      </c>
      <c r="L44" s="49" t="s">
        <v>411</v>
      </c>
      <c r="M44" s="49"/>
      <c r="N44" s="50"/>
      <c r="O44" s="50"/>
      <c r="P44" s="8">
        <v>44190913.799999997</v>
      </c>
      <c r="Q44" s="49">
        <v>1210783.5900000001</v>
      </c>
      <c r="R44" s="49"/>
      <c r="S44" s="9"/>
    </row>
    <row r="45" spans="1:19" ht="11.85" customHeight="1" x14ac:dyDescent="0.2">
      <c r="A45" s="51" t="s">
        <v>164</v>
      </c>
      <c r="B45" s="51"/>
      <c r="C45" s="51"/>
      <c r="D45" s="51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</row>
    <row r="46" spans="1:19" ht="11.85" customHeight="1" x14ac:dyDescent="0.2">
      <c r="A46" s="5"/>
      <c r="B46" s="53" t="s">
        <v>165</v>
      </c>
      <c r="C46" s="53"/>
      <c r="D46" s="53"/>
      <c r="E46" s="53"/>
      <c r="F46" s="6"/>
      <c r="G46" s="7">
        <v>2</v>
      </c>
      <c r="H46" s="8" t="s">
        <v>145</v>
      </c>
      <c r="I46" s="8">
        <v>179646315.78999999</v>
      </c>
      <c r="J46" s="8">
        <v>179646315.78999999</v>
      </c>
      <c r="K46" s="8">
        <v>166445563.80000001</v>
      </c>
      <c r="L46" s="49" t="s">
        <v>412</v>
      </c>
      <c r="M46" s="49"/>
      <c r="N46" s="50"/>
      <c r="O46" s="50"/>
      <c r="P46" s="8">
        <v>13347154.66</v>
      </c>
      <c r="Q46" s="49">
        <v>146402.67000000001</v>
      </c>
      <c r="R46" s="49"/>
      <c r="S46" s="9"/>
    </row>
    <row r="47" spans="1:19" ht="11.1" customHeight="1" x14ac:dyDescent="0.2">
      <c r="A47" s="48" t="s">
        <v>166</v>
      </c>
      <c r="B47" s="48"/>
      <c r="C47" s="48"/>
      <c r="D47" s="48"/>
      <c r="E47" s="48"/>
      <c r="F47" s="6"/>
      <c r="G47" s="7">
        <v>2</v>
      </c>
      <c r="H47" s="8" t="s">
        <v>145</v>
      </c>
      <c r="I47" s="8">
        <v>179646315.78999999</v>
      </c>
      <c r="J47" s="8">
        <v>179646315.78999999</v>
      </c>
      <c r="K47" s="8">
        <v>166445563.80000001</v>
      </c>
      <c r="L47" s="49" t="s">
        <v>412</v>
      </c>
      <c r="M47" s="49"/>
      <c r="N47" s="50"/>
      <c r="O47" s="50"/>
      <c r="P47" s="8">
        <v>13347154.66</v>
      </c>
      <c r="Q47" s="49">
        <v>146402.67000000001</v>
      </c>
      <c r="R47" s="49"/>
      <c r="S47" s="9"/>
    </row>
    <row r="48" spans="1:19" ht="11.85" customHeight="1" x14ac:dyDescent="0.2">
      <c r="A48" s="51" t="s">
        <v>167</v>
      </c>
      <c r="B48" s="51"/>
      <c r="C48" s="51"/>
      <c r="D48" s="51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</row>
    <row r="49" spans="1:19" ht="11.85" customHeight="1" x14ac:dyDescent="0.2">
      <c r="A49" s="5"/>
      <c r="B49" s="53" t="s">
        <v>168</v>
      </c>
      <c r="C49" s="53"/>
      <c r="D49" s="53"/>
      <c r="E49" s="53"/>
      <c r="F49" s="6"/>
      <c r="G49" s="7">
        <v>2</v>
      </c>
      <c r="H49" s="8" t="s">
        <v>145</v>
      </c>
      <c r="I49" s="8">
        <v>82331855.829999998</v>
      </c>
      <c r="J49" s="8">
        <v>82331855.829999998</v>
      </c>
      <c r="K49" s="8">
        <v>75009456.730000004</v>
      </c>
      <c r="L49" s="49" t="s">
        <v>413</v>
      </c>
      <c r="M49" s="49"/>
      <c r="N49" s="50"/>
      <c r="O49" s="50"/>
      <c r="P49" s="8">
        <v>7412143.3700000001</v>
      </c>
      <c r="Q49" s="49">
        <v>89744.27</v>
      </c>
      <c r="R49" s="49"/>
      <c r="S49" s="9"/>
    </row>
    <row r="50" spans="1:19" ht="11.1" customHeight="1" x14ac:dyDescent="0.2">
      <c r="A50" s="48" t="s">
        <v>169</v>
      </c>
      <c r="B50" s="48"/>
      <c r="C50" s="48"/>
      <c r="D50" s="48"/>
      <c r="E50" s="48"/>
      <c r="F50" s="6"/>
      <c r="G50" s="7">
        <v>2</v>
      </c>
      <c r="H50" s="8" t="s">
        <v>145</v>
      </c>
      <c r="I50" s="8">
        <v>82331855.829999998</v>
      </c>
      <c r="J50" s="8">
        <v>82331855.829999998</v>
      </c>
      <c r="K50" s="8">
        <v>75009456.730000004</v>
      </c>
      <c r="L50" s="49" t="s">
        <v>413</v>
      </c>
      <c r="M50" s="49"/>
      <c r="N50" s="50"/>
      <c r="O50" s="50"/>
      <c r="P50" s="8">
        <v>7412143.3700000001</v>
      </c>
      <c r="Q50" s="49">
        <v>89744.27</v>
      </c>
      <c r="R50" s="49"/>
      <c r="S50" s="9"/>
    </row>
    <row r="51" spans="1:19" ht="11.85" customHeight="1" x14ac:dyDescent="0.2">
      <c r="A51" s="51" t="s">
        <v>167</v>
      </c>
      <c r="B51" s="51"/>
      <c r="C51" s="51"/>
      <c r="D51" s="51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</row>
    <row r="52" spans="1:19" ht="11.85" customHeight="1" x14ac:dyDescent="0.2">
      <c r="A52" s="5"/>
      <c r="B52" s="53" t="s">
        <v>170</v>
      </c>
      <c r="C52" s="53"/>
      <c r="D52" s="53"/>
      <c r="E52" s="53"/>
      <c r="F52" s="6"/>
      <c r="G52" s="7">
        <v>2</v>
      </c>
      <c r="H52" s="8" t="s">
        <v>145</v>
      </c>
      <c r="I52" s="8">
        <v>58378459.020000003</v>
      </c>
      <c r="J52" s="8">
        <v>58378459.020000003</v>
      </c>
      <c r="K52" s="8">
        <v>56555120.329999998</v>
      </c>
      <c r="L52" s="49" t="s">
        <v>362</v>
      </c>
      <c r="M52" s="49"/>
      <c r="N52" s="50"/>
      <c r="O52" s="50"/>
      <c r="P52" s="8">
        <v>1930617.83</v>
      </c>
      <c r="Q52" s="49">
        <v>107279.14</v>
      </c>
      <c r="R52" s="49"/>
      <c r="S52" s="9"/>
    </row>
    <row r="53" spans="1:19" ht="11.85" customHeight="1" x14ac:dyDescent="0.2">
      <c r="A53" s="48" t="s">
        <v>169</v>
      </c>
      <c r="B53" s="48"/>
      <c r="C53" s="48"/>
      <c r="D53" s="48"/>
      <c r="E53" s="48"/>
      <c r="F53" s="6"/>
      <c r="G53" s="7">
        <v>2</v>
      </c>
      <c r="H53" s="8" t="s">
        <v>145</v>
      </c>
      <c r="I53" s="8">
        <v>58378459.020000003</v>
      </c>
      <c r="J53" s="8">
        <v>58378459.020000003</v>
      </c>
      <c r="K53" s="8">
        <v>56555120.329999998</v>
      </c>
      <c r="L53" s="49" t="s">
        <v>362</v>
      </c>
      <c r="M53" s="49"/>
      <c r="N53" s="50"/>
      <c r="O53" s="50"/>
      <c r="P53" s="8">
        <v>1930617.83</v>
      </c>
      <c r="Q53" s="49">
        <v>107279.14</v>
      </c>
      <c r="R53" s="49"/>
      <c r="S53" s="9"/>
    </row>
    <row r="54" spans="1:19" ht="11.1" customHeight="1" x14ac:dyDescent="0.2">
      <c r="A54" s="51" t="s">
        <v>167</v>
      </c>
      <c r="B54" s="51"/>
      <c r="C54" s="51"/>
      <c r="D54" s="51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</row>
    <row r="55" spans="1:19" ht="11.85" customHeight="1" x14ac:dyDescent="0.2">
      <c r="A55" s="5"/>
      <c r="B55" s="53" t="s">
        <v>171</v>
      </c>
      <c r="C55" s="53"/>
      <c r="D55" s="53"/>
      <c r="E55" s="53"/>
      <c r="F55" s="6"/>
      <c r="G55" s="7">
        <v>2</v>
      </c>
      <c r="H55" s="8" t="s">
        <v>145</v>
      </c>
      <c r="I55" s="8">
        <v>24931352.149999999</v>
      </c>
      <c r="J55" s="8">
        <v>24931352.149999999</v>
      </c>
      <c r="K55" s="8">
        <v>21272003.210000001</v>
      </c>
      <c r="L55" s="49" t="s">
        <v>414</v>
      </c>
      <c r="M55" s="49"/>
      <c r="N55" s="50"/>
      <c r="O55" s="50"/>
      <c r="P55" s="8">
        <v>3789551.85</v>
      </c>
      <c r="Q55" s="49">
        <v>130202.91</v>
      </c>
      <c r="R55" s="49"/>
      <c r="S55" s="9"/>
    </row>
    <row r="56" spans="1:19" ht="11.85" customHeight="1" x14ac:dyDescent="0.2">
      <c r="A56" s="48" t="s">
        <v>169</v>
      </c>
      <c r="B56" s="48"/>
      <c r="C56" s="48"/>
      <c r="D56" s="48"/>
      <c r="E56" s="48"/>
      <c r="F56" s="6"/>
      <c r="G56" s="7">
        <v>2</v>
      </c>
      <c r="H56" s="8" t="s">
        <v>145</v>
      </c>
      <c r="I56" s="8">
        <v>24931352.149999999</v>
      </c>
      <c r="J56" s="8">
        <v>24931352.149999999</v>
      </c>
      <c r="K56" s="8">
        <v>21272003.210000001</v>
      </c>
      <c r="L56" s="49" t="s">
        <v>414</v>
      </c>
      <c r="M56" s="49"/>
      <c r="N56" s="50"/>
      <c r="O56" s="50"/>
      <c r="P56" s="8">
        <v>3789551.85</v>
      </c>
      <c r="Q56" s="49">
        <v>130202.91</v>
      </c>
      <c r="R56" s="49"/>
      <c r="S56" s="9"/>
    </row>
    <row r="57" spans="1:19" ht="11.85" customHeight="1" x14ac:dyDescent="0.2">
      <c r="A57" s="51" t="s">
        <v>167</v>
      </c>
      <c r="B57" s="51"/>
      <c r="C57" s="51"/>
      <c r="D57" s="51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</row>
    <row r="58" spans="1:19" ht="11.1" customHeight="1" x14ac:dyDescent="0.2">
      <c r="A58" s="5"/>
      <c r="B58" s="53" t="s">
        <v>172</v>
      </c>
      <c r="C58" s="53"/>
      <c r="D58" s="53"/>
      <c r="E58" s="53"/>
      <c r="F58" s="6"/>
      <c r="G58" s="7">
        <v>2</v>
      </c>
      <c r="H58" s="8" t="s">
        <v>145</v>
      </c>
      <c r="I58" s="8">
        <v>19128734.800000001</v>
      </c>
      <c r="J58" s="8">
        <v>19128734.800000001</v>
      </c>
      <c r="K58" s="8">
        <v>15759735.220000001</v>
      </c>
      <c r="L58" s="49" t="s">
        <v>415</v>
      </c>
      <c r="M58" s="49"/>
      <c r="N58" s="50"/>
      <c r="O58" s="50"/>
      <c r="P58" s="8">
        <v>3418143.57</v>
      </c>
      <c r="Q58" s="49">
        <v>49143.99</v>
      </c>
      <c r="R58" s="49"/>
      <c r="S58" s="9"/>
    </row>
    <row r="59" spans="1:19" ht="11.85" customHeight="1" x14ac:dyDescent="0.2">
      <c r="A59" s="48" t="s">
        <v>169</v>
      </c>
      <c r="B59" s="48"/>
      <c r="C59" s="48"/>
      <c r="D59" s="48"/>
      <c r="E59" s="48"/>
      <c r="F59" s="6"/>
      <c r="G59" s="7">
        <v>2</v>
      </c>
      <c r="H59" s="8" t="s">
        <v>145</v>
      </c>
      <c r="I59" s="8">
        <v>19128734.800000001</v>
      </c>
      <c r="J59" s="8">
        <v>19128734.800000001</v>
      </c>
      <c r="K59" s="8">
        <v>15759735.220000001</v>
      </c>
      <c r="L59" s="49" t="s">
        <v>415</v>
      </c>
      <c r="M59" s="49"/>
      <c r="N59" s="50"/>
      <c r="O59" s="50"/>
      <c r="P59" s="8">
        <v>3418143.57</v>
      </c>
      <c r="Q59" s="49">
        <v>49143.99</v>
      </c>
      <c r="R59" s="49"/>
      <c r="S59" s="9"/>
    </row>
    <row r="60" spans="1:19" ht="11.85" customHeight="1" x14ac:dyDescent="0.2">
      <c r="A60" s="51" t="s">
        <v>167</v>
      </c>
      <c r="B60" s="51"/>
      <c r="C60" s="51"/>
      <c r="D60" s="51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</row>
    <row r="61" spans="1:19" ht="11.85" customHeight="1" x14ac:dyDescent="0.2">
      <c r="A61" s="5"/>
      <c r="B61" s="53" t="s">
        <v>173</v>
      </c>
      <c r="C61" s="53"/>
      <c r="D61" s="53"/>
      <c r="E61" s="53"/>
      <c r="F61" s="6"/>
      <c r="G61" s="7">
        <v>2</v>
      </c>
      <c r="H61" s="8" t="s">
        <v>145</v>
      </c>
      <c r="I61" s="8">
        <v>22550424.629999999</v>
      </c>
      <c r="J61" s="8">
        <v>22550424.629999999</v>
      </c>
      <c r="K61" s="8">
        <v>19795575.620000001</v>
      </c>
      <c r="L61" s="49" t="s">
        <v>416</v>
      </c>
      <c r="M61" s="49"/>
      <c r="N61" s="50"/>
      <c r="O61" s="50"/>
      <c r="P61" s="8">
        <v>2757155.52</v>
      </c>
      <c r="Q61" s="49">
        <v>2306.5100000000002</v>
      </c>
      <c r="R61" s="49"/>
      <c r="S61" s="9"/>
    </row>
    <row r="62" spans="1:19" ht="11.1" customHeight="1" x14ac:dyDescent="0.2">
      <c r="A62" s="48" t="s">
        <v>169</v>
      </c>
      <c r="B62" s="48"/>
      <c r="C62" s="48"/>
      <c r="D62" s="48"/>
      <c r="E62" s="48"/>
      <c r="F62" s="6"/>
      <c r="G62" s="7">
        <v>2</v>
      </c>
      <c r="H62" s="8" t="s">
        <v>145</v>
      </c>
      <c r="I62" s="8">
        <v>22550424.629999999</v>
      </c>
      <c r="J62" s="8">
        <v>22550424.629999999</v>
      </c>
      <c r="K62" s="8">
        <v>19795575.620000001</v>
      </c>
      <c r="L62" s="49" t="s">
        <v>416</v>
      </c>
      <c r="M62" s="49"/>
      <c r="N62" s="50"/>
      <c r="O62" s="50"/>
      <c r="P62" s="8">
        <v>2757155.52</v>
      </c>
      <c r="Q62" s="49">
        <v>2306.5100000000002</v>
      </c>
      <c r="R62" s="49"/>
      <c r="S62" s="9"/>
    </row>
    <row r="63" spans="1:19" ht="11.85" customHeight="1" x14ac:dyDescent="0.2">
      <c r="A63" s="51" t="s">
        <v>167</v>
      </c>
      <c r="B63" s="51"/>
      <c r="C63" s="51"/>
      <c r="D63" s="51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</row>
    <row r="64" spans="1:19" ht="11.85" customHeight="1" x14ac:dyDescent="0.2">
      <c r="A64" s="5"/>
      <c r="B64" s="53" t="s">
        <v>174</v>
      </c>
      <c r="C64" s="53"/>
      <c r="D64" s="53"/>
      <c r="E64" s="53"/>
      <c r="F64" s="6"/>
      <c r="G64" s="7">
        <v>2</v>
      </c>
      <c r="H64" s="8" t="s">
        <v>145</v>
      </c>
      <c r="I64" s="8">
        <v>15211410.4</v>
      </c>
      <c r="J64" s="8">
        <v>15211410.4</v>
      </c>
      <c r="K64" s="8">
        <v>14066285.92</v>
      </c>
      <c r="L64" s="49" t="s">
        <v>417</v>
      </c>
      <c r="M64" s="49"/>
      <c r="N64" s="50"/>
      <c r="O64" s="50"/>
      <c r="P64" s="8">
        <v>1146062.98</v>
      </c>
      <c r="Q64" s="49" t="s">
        <v>418</v>
      </c>
      <c r="R64" s="49"/>
      <c r="S64" s="9"/>
    </row>
    <row r="65" spans="1:19" ht="11.85" customHeight="1" x14ac:dyDescent="0.2">
      <c r="A65" s="48" t="s">
        <v>169</v>
      </c>
      <c r="B65" s="48"/>
      <c r="C65" s="48"/>
      <c r="D65" s="48"/>
      <c r="E65" s="48"/>
      <c r="F65" s="6"/>
      <c r="G65" s="7">
        <v>2</v>
      </c>
      <c r="H65" s="8" t="s">
        <v>145</v>
      </c>
      <c r="I65" s="8">
        <v>15211410.4</v>
      </c>
      <c r="J65" s="8">
        <v>15211410.4</v>
      </c>
      <c r="K65" s="8">
        <v>14066285.92</v>
      </c>
      <c r="L65" s="49" t="s">
        <v>417</v>
      </c>
      <c r="M65" s="49"/>
      <c r="N65" s="50"/>
      <c r="O65" s="50"/>
      <c r="P65" s="8">
        <v>1146062.98</v>
      </c>
      <c r="Q65" s="49" t="s">
        <v>418</v>
      </c>
      <c r="R65" s="49"/>
      <c r="S65" s="9"/>
    </row>
    <row r="66" spans="1:19" ht="11.1" customHeight="1" x14ac:dyDescent="0.2">
      <c r="A66" s="51" t="s">
        <v>175</v>
      </c>
      <c r="B66" s="51"/>
      <c r="C66" s="51"/>
      <c r="D66" s="51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</row>
    <row r="67" spans="1:19" ht="11.85" customHeight="1" x14ac:dyDescent="0.2">
      <c r="A67" s="5"/>
      <c r="B67" s="53" t="s">
        <v>176</v>
      </c>
      <c r="C67" s="53"/>
      <c r="D67" s="53"/>
      <c r="E67" s="53"/>
      <c r="F67" s="6"/>
      <c r="G67" s="7">
        <v>2</v>
      </c>
      <c r="H67" s="8" t="s">
        <v>145</v>
      </c>
      <c r="I67" s="8">
        <v>130090934.65000001</v>
      </c>
      <c r="J67" s="8">
        <v>130090934.65000001</v>
      </c>
      <c r="K67" s="8">
        <v>118413588.20999999</v>
      </c>
      <c r="L67" s="49" t="s">
        <v>419</v>
      </c>
      <c r="M67" s="49"/>
      <c r="N67" s="50"/>
      <c r="O67" s="50"/>
      <c r="P67" s="8">
        <v>11868075.859999999</v>
      </c>
      <c r="Q67" s="49">
        <v>190729.42</v>
      </c>
      <c r="R67" s="49"/>
      <c r="S67" s="9"/>
    </row>
    <row r="68" spans="1:19" ht="11.85" customHeight="1" x14ac:dyDescent="0.2">
      <c r="A68" s="48" t="s">
        <v>177</v>
      </c>
      <c r="B68" s="48"/>
      <c r="C68" s="48"/>
      <c r="D68" s="48"/>
      <c r="E68" s="48"/>
      <c r="F68" s="6"/>
      <c r="G68" s="7">
        <v>2</v>
      </c>
      <c r="H68" s="8" t="s">
        <v>145</v>
      </c>
      <c r="I68" s="8">
        <v>130090934.65000001</v>
      </c>
      <c r="J68" s="8">
        <v>130090934.65000001</v>
      </c>
      <c r="K68" s="8">
        <v>118413588.20999999</v>
      </c>
      <c r="L68" s="49" t="s">
        <v>419</v>
      </c>
      <c r="M68" s="49"/>
      <c r="N68" s="50"/>
      <c r="O68" s="50"/>
      <c r="P68" s="8">
        <v>11868075.859999999</v>
      </c>
      <c r="Q68" s="49">
        <v>190729.42</v>
      </c>
      <c r="R68" s="49"/>
      <c r="S68" s="9"/>
    </row>
    <row r="69" spans="1:19" ht="11.85" customHeight="1" x14ac:dyDescent="0.2">
      <c r="A69" s="51" t="s">
        <v>178</v>
      </c>
      <c r="B69" s="51"/>
      <c r="C69" s="51"/>
      <c r="D69" s="51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</row>
    <row r="70" spans="1:19" ht="11.1" customHeight="1" x14ac:dyDescent="0.2">
      <c r="A70" s="5"/>
      <c r="B70" s="53" t="s">
        <v>179</v>
      </c>
      <c r="C70" s="53"/>
      <c r="D70" s="53"/>
      <c r="E70" s="53"/>
      <c r="F70" s="6"/>
      <c r="G70" s="7">
        <v>2</v>
      </c>
      <c r="H70" s="8" t="s">
        <v>145</v>
      </c>
      <c r="I70" s="8">
        <v>35557559.289999999</v>
      </c>
      <c r="J70" s="8">
        <v>35557559.289999999</v>
      </c>
      <c r="K70" s="8">
        <v>34370988.490000002</v>
      </c>
      <c r="L70" s="49" t="s">
        <v>420</v>
      </c>
      <c r="M70" s="49"/>
      <c r="N70" s="50"/>
      <c r="O70" s="50"/>
      <c r="P70" s="8">
        <v>1208723.3799999999</v>
      </c>
      <c r="Q70" s="49">
        <v>22152.58</v>
      </c>
      <c r="R70" s="49"/>
      <c r="S70" s="9"/>
    </row>
    <row r="71" spans="1:19" ht="11.85" customHeight="1" x14ac:dyDescent="0.2">
      <c r="A71" s="48" t="s">
        <v>180</v>
      </c>
      <c r="B71" s="48"/>
      <c r="C71" s="48"/>
      <c r="D71" s="48"/>
      <c r="E71" s="48"/>
      <c r="F71" s="6"/>
      <c r="G71" s="7">
        <v>2</v>
      </c>
      <c r="H71" s="8" t="s">
        <v>145</v>
      </c>
      <c r="I71" s="8">
        <v>35557559.289999999</v>
      </c>
      <c r="J71" s="8">
        <v>35557559.289999999</v>
      </c>
      <c r="K71" s="8">
        <v>34370988.490000002</v>
      </c>
      <c r="L71" s="49" t="s">
        <v>420</v>
      </c>
      <c r="M71" s="49"/>
      <c r="N71" s="50"/>
      <c r="O71" s="50"/>
      <c r="P71" s="8">
        <v>1208723.3799999999</v>
      </c>
      <c r="Q71" s="49">
        <v>22152.58</v>
      </c>
      <c r="R71" s="49"/>
      <c r="S71" s="9"/>
    </row>
    <row r="72" spans="1:19" ht="11.85" customHeight="1" x14ac:dyDescent="0.2">
      <c r="A72" s="51" t="s">
        <v>181</v>
      </c>
      <c r="B72" s="51"/>
      <c r="C72" s="51"/>
      <c r="D72" s="51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</row>
    <row r="73" spans="1:19" ht="11.85" customHeight="1" x14ac:dyDescent="0.2">
      <c r="A73" s="5"/>
      <c r="B73" s="53" t="s">
        <v>182</v>
      </c>
      <c r="C73" s="53"/>
      <c r="D73" s="53"/>
      <c r="E73" s="53"/>
      <c r="F73" s="6"/>
      <c r="G73" s="7">
        <v>2</v>
      </c>
      <c r="H73" s="8" t="s">
        <v>145</v>
      </c>
      <c r="I73" s="8">
        <v>5449213.9000000004</v>
      </c>
      <c r="J73" s="8">
        <v>5449213.9000000004</v>
      </c>
      <c r="K73" s="8">
        <v>4545268.91</v>
      </c>
      <c r="L73" s="49" t="s">
        <v>421</v>
      </c>
      <c r="M73" s="49"/>
      <c r="N73" s="50"/>
      <c r="O73" s="50"/>
      <c r="P73" s="8">
        <v>904737.38</v>
      </c>
      <c r="Q73" s="49" t="s">
        <v>422</v>
      </c>
      <c r="R73" s="49"/>
      <c r="S73" s="9"/>
    </row>
    <row r="74" spans="1:19" ht="11.1" customHeight="1" x14ac:dyDescent="0.2">
      <c r="A74" s="48" t="s">
        <v>183</v>
      </c>
      <c r="B74" s="48"/>
      <c r="C74" s="48"/>
      <c r="D74" s="48"/>
      <c r="E74" s="48"/>
      <c r="F74" s="6"/>
      <c r="G74" s="7">
        <v>2</v>
      </c>
      <c r="H74" s="8" t="s">
        <v>145</v>
      </c>
      <c r="I74" s="8">
        <v>5449213.9000000004</v>
      </c>
      <c r="J74" s="8">
        <v>5449213.9000000004</v>
      </c>
      <c r="K74" s="8">
        <v>4545268.91</v>
      </c>
      <c r="L74" s="49" t="s">
        <v>421</v>
      </c>
      <c r="M74" s="49"/>
      <c r="N74" s="50"/>
      <c r="O74" s="50"/>
      <c r="P74" s="8">
        <v>904737.38</v>
      </c>
      <c r="Q74" s="49" t="s">
        <v>422</v>
      </c>
      <c r="R74" s="49"/>
      <c r="S74" s="9"/>
    </row>
    <row r="75" spans="1:19" ht="11.85" customHeight="1" x14ac:dyDescent="0.2">
      <c r="A75" s="51" t="s">
        <v>181</v>
      </c>
      <c r="B75" s="51"/>
      <c r="C75" s="51"/>
      <c r="D75" s="51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</row>
    <row r="76" spans="1:19" ht="11.85" customHeight="1" x14ac:dyDescent="0.2">
      <c r="A76" s="5"/>
      <c r="B76" s="53" t="s">
        <v>184</v>
      </c>
      <c r="C76" s="53"/>
      <c r="D76" s="53"/>
      <c r="E76" s="53"/>
      <c r="F76" s="6"/>
      <c r="G76" s="7">
        <v>2</v>
      </c>
      <c r="H76" s="8" t="s">
        <v>145</v>
      </c>
      <c r="I76" s="8">
        <v>13386279.85</v>
      </c>
      <c r="J76" s="8">
        <v>13386279.85</v>
      </c>
      <c r="K76" s="8">
        <v>12144689.68</v>
      </c>
      <c r="L76" s="49" t="s">
        <v>423</v>
      </c>
      <c r="M76" s="49"/>
      <c r="N76" s="50"/>
      <c r="O76" s="50"/>
      <c r="P76" s="8">
        <v>1248869.69</v>
      </c>
      <c r="Q76" s="49">
        <v>7279.52</v>
      </c>
      <c r="R76" s="49"/>
      <c r="S76" s="9"/>
    </row>
    <row r="77" spans="1:19" ht="11.85" customHeight="1" x14ac:dyDescent="0.2">
      <c r="A77" s="48" t="s">
        <v>183</v>
      </c>
      <c r="B77" s="48"/>
      <c r="C77" s="48"/>
      <c r="D77" s="48"/>
      <c r="E77" s="48"/>
      <c r="F77" s="6"/>
      <c r="G77" s="7">
        <v>2</v>
      </c>
      <c r="H77" s="8" t="s">
        <v>145</v>
      </c>
      <c r="I77" s="8">
        <v>13386279.85</v>
      </c>
      <c r="J77" s="8">
        <v>13386279.85</v>
      </c>
      <c r="K77" s="8">
        <v>12144689.68</v>
      </c>
      <c r="L77" s="49" t="s">
        <v>423</v>
      </c>
      <c r="M77" s="49"/>
      <c r="N77" s="50"/>
      <c r="O77" s="50"/>
      <c r="P77" s="8">
        <v>1248869.69</v>
      </c>
      <c r="Q77" s="49">
        <v>7279.52</v>
      </c>
      <c r="R77" s="49"/>
      <c r="S77" s="9"/>
    </row>
    <row r="78" spans="1:19" ht="11.1" customHeight="1" x14ac:dyDescent="0.2">
      <c r="A78" s="51" t="s">
        <v>181</v>
      </c>
      <c r="B78" s="51"/>
      <c r="C78" s="51"/>
      <c r="D78" s="51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</row>
    <row r="79" spans="1:19" ht="11.85" customHeight="1" x14ac:dyDescent="0.2">
      <c r="A79" s="5"/>
      <c r="B79" s="53" t="s">
        <v>185</v>
      </c>
      <c r="C79" s="53"/>
      <c r="D79" s="53"/>
      <c r="E79" s="53"/>
      <c r="F79" s="6"/>
      <c r="G79" s="7">
        <v>2</v>
      </c>
      <c r="H79" s="8" t="s">
        <v>145</v>
      </c>
      <c r="I79" s="8">
        <v>14923801.359999999</v>
      </c>
      <c r="J79" s="8">
        <v>14923801.359999999</v>
      </c>
      <c r="K79" s="8">
        <v>13717490.27</v>
      </c>
      <c r="L79" s="49" t="s">
        <v>369</v>
      </c>
      <c r="M79" s="49"/>
      <c r="N79" s="50"/>
      <c r="O79" s="50"/>
      <c r="P79" s="8">
        <v>1218262.58</v>
      </c>
      <c r="Q79" s="49">
        <v>11951.49</v>
      </c>
      <c r="R79" s="49"/>
      <c r="S79" s="9"/>
    </row>
    <row r="80" spans="1:19" ht="11.85" customHeight="1" x14ac:dyDescent="0.2">
      <c r="A80" s="48" t="s">
        <v>183</v>
      </c>
      <c r="B80" s="48"/>
      <c r="C80" s="48"/>
      <c r="D80" s="48"/>
      <c r="E80" s="48"/>
      <c r="F80" s="6"/>
      <c r="G80" s="7">
        <v>2</v>
      </c>
      <c r="H80" s="8" t="s">
        <v>145</v>
      </c>
      <c r="I80" s="8">
        <v>14923801.359999999</v>
      </c>
      <c r="J80" s="8">
        <v>14923801.359999999</v>
      </c>
      <c r="K80" s="8">
        <v>13717490.27</v>
      </c>
      <c r="L80" s="49" t="s">
        <v>369</v>
      </c>
      <c r="M80" s="49"/>
      <c r="N80" s="50"/>
      <c r="O80" s="50"/>
      <c r="P80" s="8">
        <v>1218262.58</v>
      </c>
      <c r="Q80" s="49">
        <v>11951.49</v>
      </c>
      <c r="R80" s="49"/>
      <c r="S80" s="9"/>
    </row>
    <row r="81" spans="1:19" ht="11.85" customHeight="1" x14ac:dyDescent="0.2">
      <c r="A81" s="51" t="s">
        <v>181</v>
      </c>
      <c r="B81" s="51"/>
      <c r="C81" s="51"/>
      <c r="D81" s="51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</row>
    <row r="82" spans="1:19" ht="11.1" customHeight="1" x14ac:dyDescent="0.2">
      <c r="A82" s="5"/>
      <c r="B82" s="53" t="s">
        <v>186</v>
      </c>
      <c r="C82" s="53"/>
      <c r="D82" s="53"/>
      <c r="E82" s="53"/>
      <c r="F82" s="6"/>
      <c r="G82" s="7">
        <v>2</v>
      </c>
      <c r="H82" s="8" t="s">
        <v>145</v>
      </c>
      <c r="I82" s="8">
        <v>1718324.32</v>
      </c>
      <c r="J82" s="8">
        <v>1718324.32</v>
      </c>
      <c r="K82" s="8">
        <v>1424002.12</v>
      </c>
      <c r="L82" s="49" t="s">
        <v>424</v>
      </c>
      <c r="M82" s="49"/>
      <c r="N82" s="50"/>
      <c r="O82" s="50"/>
      <c r="P82" s="8">
        <v>294322.2</v>
      </c>
      <c r="Q82" s="49" t="s">
        <v>145</v>
      </c>
      <c r="R82" s="49"/>
      <c r="S82" s="9"/>
    </row>
    <row r="83" spans="1:19" ht="11.85" customHeight="1" x14ac:dyDescent="0.2">
      <c r="A83" s="48" t="s">
        <v>183</v>
      </c>
      <c r="B83" s="48"/>
      <c r="C83" s="48"/>
      <c r="D83" s="48"/>
      <c r="E83" s="48"/>
      <c r="F83" s="6"/>
      <c r="G83" s="7">
        <v>2</v>
      </c>
      <c r="H83" s="8" t="s">
        <v>145</v>
      </c>
      <c r="I83" s="8">
        <v>1718324.32</v>
      </c>
      <c r="J83" s="8">
        <v>1718324.32</v>
      </c>
      <c r="K83" s="8">
        <v>1424002.12</v>
      </c>
      <c r="L83" s="49" t="s">
        <v>424</v>
      </c>
      <c r="M83" s="49"/>
      <c r="N83" s="50"/>
      <c r="O83" s="50"/>
      <c r="P83" s="8">
        <v>294322.2</v>
      </c>
      <c r="Q83" s="49" t="s">
        <v>145</v>
      </c>
      <c r="R83" s="49"/>
      <c r="S83" s="9"/>
    </row>
    <row r="84" spans="1:19" ht="11.85" customHeight="1" x14ac:dyDescent="0.2">
      <c r="A84" s="51" t="s">
        <v>187</v>
      </c>
      <c r="B84" s="51"/>
      <c r="C84" s="51"/>
      <c r="D84" s="51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</row>
    <row r="85" spans="1:19" ht="11.85" customHeight="1" x14ac:dyDescent="0.2">
      <c r="A85" s="5"/>
      <c r="B85" s="53" t="s">
        <v>188</v>
      </c>
      <c r="C85" s="53"/>
      <c r="D85" s="53"/>
      <c r="E85" s="53"/>
      <c r="F85" s="6"/>
      <c r="G85" s="7">
        <v>2</v>
      </c>
      <c r="H85" s="8">
        <v>-246507.49</v>
      </c>
      <c r="I85" s="8">
        <v>116090218.61</v>
      </c>
      <c r="J85" s="8">
        <v>116090218.61</v>
      </c>
      <c r="K85" s="8">
        <v>109279034.56999999</v>
      </c>
      <c r="L85" s="49" t="s">
        <v>425</v>
      </c>
      <c r="M85" s="49"/>
      <c r="N85" s="50"/>
      <c r="O85" s="50"/>
      <c r="P85" s="8">
        <v>6679281.2999999998</v>
      </c>
      <c r="Q85" s="49">
        <v>114900.4</v>
      </c>
      <c r="R85" s="49"/>
      <c r="S85" s="9"/>
    </row>
    <row r="86" spans="1:19" ht="11.1" customHeight="1" x14ac:dyDescent="0.2">
      <c r="A86" s="48" t="s">
        <v>189</v>
      </c>
      <c r="B86" s="48"/>
      <c r="C86" s="48"/>
      <c r="D86" s="48"/>
      <c r="E86" s="48"/>
      <c r="F86" s="6"/>
      <c r="G86" s="7">
        <v>2</v>
      </c>
      <c r="H86" s="8">
        <v>-246507.49</v>
      </c>
      <c r="I86" s="8">
        <v>116090218.61</v>
      </c>
      <c r="J86" s="8">
        <v>116090218.61</v>
      </c>
      <c r="K86" s="8">
        <v>109279034.56999999</v>
      </c>
      <c r="L86" s="49" t="s">
        <v>425</v>
      </c>
      <c r="M86" s="49"/>
      <c r="N86" s="50"/>
      <c r="O86" s="50"/>
      <c r="P86" s="8">
        <v>6679281.2999999998</v>
      </c>
      <c r="Q86" s="49">
        <v>114900.4</v>
      </c>
      <c r="R86" s="49"/>
      <c r="S86" s="9"/>
    </row>
    <row r="87" spans="1:19" ht="11.85" customHeight="1" x14ac:dyDescent="0.2">
      <c r="A87" s="51" t="s">
        <v>190</v>
      </c>
      <c r="B87" s="51"/>
      <c r="C87" s="51"/>
      <c r="D87" s="51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</row>
    <row r="88" spans="1:19" ht="11.85" customHeight="1" x14ac:dyDescent="0.2">
      <c r="A88" s="5"/>
      <c r="B88" s="53" t="s">
        <v>191</v>
      </c>
      <c r="C88" s="53"/>
      <c r="D88" s="53"/>
      <c r="E88" s="53"/>
      <c r="F88" s="6"/>
      <c r="G88" s="7">
        <v>2</v>
      </c>
      <c r="H88" s="8" t="s">
        <v>145</v>
      </c>
      <c r="I88" s="8">
        <v>121595310.15000001</v>
      </c>
      <c r="J88" s="8">
        <v>121595310.15000001</v>
      </c>
      <c r="K88" s="8">
        <v>113718842.86</v>
      </c>
      <c r="L88" s="49" t="s">
        <v>426</v>
      </c>
      <c r="M88" s="49"/>
      <c r="N88" s="50"/>
      <c r="O88" s="50"/>
      <c r="P88" s="8">
        <v>8220653.96</v>
      </c>
      <c r="Q88" s="49">
        <v>343666.67</v>
      </c>
      <c r="R88" s="49"/>
      <c r="S88" s="9"/>
    </row>
    <row r="89" spans="1:19" ht="11.85" customHeight="1" x14ac:dyDescent="0.2">
      <c r="A89" s="48" t="s">
        <v>192</v>
      </c>
      <c r="B89" s="48"/>
      <c r="C89" s="48"/>
      <c r="D89" s="48"/>
      <c r="E89" s="48"/>
      <c r="F89" s="6"/>
      <c r="G89" s="7">
        <v>2</v>
      </c>
      <c r="H89" s="8" t="s">
        <v>145</v>
      </c>
      <c r="I89" s="8">
        <v>121595310.15000001</v>
      </c>
      <c r="J89" s="8">
        <v>121595310.15000001</v>
      </c>
      <c r="K89" s="8">
        <v>113718842.86</v>
      </c>
      <c r="L89" s="49" t="s">
        <v>426</v>
      </c>
      <c r="M89" s="49"/>
      <c r="N89" s="50"/>
      <c r="O89" s="50"/>
      <c r="P89" s="8">
        <v>8220653.96</v>
      </c>
      <c r="Q89" s="49">
        <v>343666.67</v>
      </c>
      <c r="R89" s="49"/>
      <c r="S89" s="9"/>
    </row>
    <row r="90" spans="1:19" ht="11.1" customHeight="1" x14ac:dyDescent="0.2">
      <c r="A90" s="51" t="s">
        <v>193</v>
      </c>
      <c r="B90" s="51"/>
      <c r="C90" s="51"/>
      <c r="D90" s="51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</row>
    <row r="91" spans="1:19" ht="11.85" customHeight="1" x14ac:dyDescent="0.2">
      <c r="A91" s="5"/>
      <c r="B91" s="53" t="s">
        <v>194</v>
      </c>
      <c r="C91" s="53"/>
      <c r="D91" s="53"/>
      <c r="E91" s="53"/>
      <c r="F91" s="6"/>
      <c r="G91" s="7">
        <v>2</v>
      </c>
      <c r="H91" s="8" t="s">
        <v>145</v>
      </c>
      <c r="I91" s="8">
        <v>48286494.359999999</v>
      </c>
      <c r="J91" s="8">
        <v>48286494.359999999</v>
      </c>
      <c r="K91" s="8">
        <v>46051324.770000003</v>
      </c>
      <c r="L91" s="49" t="s">
        <v>427</v>
      </c>
      <c r="M91" s="49"/>
      <c r="N91" s="50"/>
      <c r="O91" s="50"/>
      <c r="P91" s="8">
        <v>2265507.36</v>
      </c>
      <c r="Q91" s="49">
        <v>30337.77</v>
      </c>
      <c r="R91" s="49"/>
      <c r="S91" s="9"/>
    </row>
    <row r="92" spans="1:19" ht="11.1" customHeight="1" x14ac:dyDescent="0.2">
      <c r="A92" s="48" t="s">
        <v>195</v>
      </c>
      <c r="B92" s="48"/>
      <c r="C92" s="48"/>
      <c r="D92" s="48"/>
      <c r="E92" s="48"/>
      <c r="F92" s="6"/>
      <c r="G92" s="7">
        <v>2</v>
      </c>
      <c r="H92" s="8" t="s">
        <v>145</v>
      </c>
      <c r="I92" s="8">
        <v>48286494.359999999</v>
      </c>
      <c r="J92" s="8">
        <v>48286494.359999999</v>
      </c>
      <c r="K92" s="8">
        <v>46051324.770000003</v>
      </c>
      <c r="L92" s="49" t="s">
        <v>427</v>
      </c>
      <c r="M92" s="49"/>
      <c r="N92" s="50"/>
      <c r="O92" s="50"/>
      <c r="P92" s="8">
        <v>2265507.36</v>
      </c>
      <c r="Q92" s="49">
        <v>30337.77</v>
      </c>
      <c r="R92" s="49"/>
      <c r="S92" s="9"/>
    </row>
    <row r="93" spans="1:19" ht="11.85" customHeight="1" x14ac:dyDescent="0.2">
      <c r="A93" s="51" t="s">
        <v>193</v>
      </c>
      <c r="B93" s="51"/>
      <c r="C93" s="51"/>
      <c r="D93" s="51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</row>
    <row r="94" spans="1:19" ht="11.85" customHeight="1" x14ac:dyDescent="0.2">
      <c r="A94" s="5"/>
      <c r="B94" s="53" t="s">
        <v>196</v>
      </c>
      <c r="C94" s="53"/>
      <c r="D94" s="53"/>
      <c r="E94" s="53"/>
      <c r="F94" s="6"/>
      <c r="G94" s="7">
        <v>2</v>
      </c>
      <c r="H94" s="8" t="s">
        <v>145</v>
      </c>
      <c r="I94" s="8">
        <v>8213665.2400000002</v>
      </c>
      <c r="J94" s="8">
        <v>8213665.2400000002</v>
      </c>
      <c r="K94" s="8">
        <v>7441767.7999999998</v>
      </c>
      <c r="L94" s="49" t="s">
        <v>428</v>
      </c>
      <c r="M94" s="49"/>
      <c r="N94" s="50"/>
      <c r="O94" s="50"/>
      <c r="P94" s="8">
        <v>783060.75</v>
      </c>
      <c r="Q94" s="49">
        <v>11163.31</v>
      </c>
      <c r="R94" s="49"/>
      <c r="S94" s="9"/>
    </row>
    <row r="95" spans="1:19" ht="11.85" customHeight="1" x14ac:dyDescent="0.2">
      <c r="A95" s="48" t="s">
        <v>195</v>
      </c>
      <c r="B95" s="48"/>
      <c r="C95" s="48"/>
      <c r="D95" s="48"/>
      <c r="E95" s="48"/>
      <c r="F95" s="6"/>
      <c r="G95" s="7">
        <v>2</v>
      </c>
      <c r="H95" s="8" t="s">
        <v>145</v>
      </c>
      <c r="I95" s="8">
        <v>8213665.2400000002</v>
      </c>
      <c r="J95" s="8">
        <v>8213665.2400000002</v>
      </c>
      <c r="K95" s="8">
        <v>7441767.7999999998</v>
      </c>
      <c r="L95" s="49" t="s">
        <v>428</v>
      </c>
      <c r="M95" s="49"/>
      <c r="N95" s="50"/>
      <c r="O95" s="50"/>
      <c r="P95" s="8">
        <v>783060.75</v>
      </c>
      <c r="Q95" s="49">
        <v>11163.31</v>
      </c>
      <c r="R95" s="49"/>
      <c r="S95" s="9"/>
    </row>
    <row r="96" spans="1:19" ht="11.1" customHeight="1" x14ac:dyDescent="0.2">
      <c r="A96" s="51" t="s">
        <v>193</v>
      </c>
      <c r="B96" s="51"/>
      <c r="C96" s="51"/>
      <c r="D96" s="51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</row>
    <row r="97" spans="1:19" ht="11.85" customHeight="1" x14ac:dyDescent="0.2">
      <c r="A97" s="5"/>
      <c r="B97" s="53" t="s">
        <v>197</v>
      </c>
      <c r="C97" s="53"/>
      <c r="D97" s="53"/>
      <c r="E97" s="53"/>
      <c r="F97" s="6"/>
      <c r="G97" s="7">
        <v>2</v>
      </c>
      <c r="H97" s="8" t="s">
        <v>145</v>
      </c>
      <c r="I97" s="8">
        <v>1127227.8600000001</v>
      </c>
      <c r="J97" s="8">
        <v>1127227.8600000001</v>
      </c>
      <c r="K97" s="8">
        <v>942521.82</v>
      </c>
      <c r="L97" s="49" t="s">
        <v>429</v>
      </c>
      <c r="M97" s="49"/>
      <c r="N97" s="50"/>
      <c r="O97" s="50"/>
      <c r="P97" s="8">
        <v>242224.35</v>
      </c>
      <c r="Q97" s="49">
        <v>57518.31</v>
      </c>
      <c r="R97" s="49"/>
      <c r="S97" s="9"/>
    </row>
    <row r="98" spans="1:19" ht="11.85" customHeight="1" x14ac:dyDescent="0.2">
      <c r="A98" s="48" t="s">
        <v>195</v>
      </c>
      <c r="B98" s="48"/>
      <c r="C98" s="48"/>
      <c r="D98" s="48"/>
      <c r="E98" s="48"/>
      <c r="F98" s="6"/>
      <c r="G98" s="7">
        <v>2</v>
      </c>
      <c r="H98" s="8" t="s">
        <v>145</v>
      </c>
      <c r="I98" s="8">
        <v>1127227.8600000001</v>
      </c>
      <c r="J98" s="8">
        <v>1127227.8600000001</v>
      </c>
      <c r="K98" s="8">
        <v>942521.82</v>
      </c>
      <c r="L98" s="49" t="s">
        <v>429</v>
      </c>
      <c r="M98" s="49"/>
      <c r="N98" s="50"/>
      <c r="O98" s="50"/>
      <c r="P98" s="8">
        <v>242224.35</v>
      </c>
      <c r="Q98" s="49">
        <v>57518.31</v>
      </c>
      <c r="R98" s="49"/>
      <c r="S98" s="9"/>
    </row>
    <row r="99" spans="1:19" ht="11.85" customHeight="1" x14ac:dyDescent="0.2">
      <c r="A99" s="51" t="s">
        <v>193</v>
      </c>
      <c r="B99" s="51"/>
      <c r="C99" s="51"/>
      <c r="D99" s="51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</row>
    <row r="100" spans="1:19" ht="11.1" customHeight="1" x14ac:dyDescent="0.2">
      <c r="A100" s="5"/>
      <c r="B100" s="53" t="s">
        <v>198</v>
      </c>
      <c r="C100" s="53"/>
      <c r="D100" s="53"/>
      <c r="E100" s="53"/>
      <c r="F100" s="6"/>
      <c r="G100" s="7">
        <v>2</v>
      </c>
      <c r="H100" s="8" t="s">
        <v>145</v>
      </c>
      <c r="I100" s="8">
        <v>11091601.140000001</v>
      </c>
      <c r="J100" s="8">
        <v>11091601.140000001</v>
      </c>
      <c r="K100" s="8">
        <v>10490545.810000001</v>
      </c>
      <c r="L100" s="49" t="s">
        <v>430</v>
      </c>
      <c r="M100" s="49"/>
      <c r="N100" s="50"/>
      <c r="O100" s="50"/>
      <c r="P100" s="8">
        <v>685916.53</v>
      </c>
      <c r="Q100" s="49">
        <v>84861.2</v>
      </c>
      <c r="R100" s="49"/>
      <c r="S100" s="9"/>
    </row>
    <row r="101" spans="1:19" ht="11.85" customHeight="1" x14ac:dyDescent="0.2">
      <c r="A101" s="48" t="s">
        <v>195</v>
      </c>
      <c r="B101" s="48"/>
      <c r="C101" s="48"/>
      <c r="D101" s="48"/>
      <c r="E101" s="48"/>
      <c r="F101" s="6"/>
      <c r="G101" s="7">
        <v>2</v>
      </c>
      <c r="H101" s="8" t="s">
        <v>145</v>
      </c>
      <c r="I101" s="8">
        <v>11091601.140000001</v>
      </c>
      <c r="J101" s="8">
        <v>11091601.140000001</v>
      </c>
      <c r="K101" s="8">
        <v>10490545.810000001</v>
      </c>
      <c r="L101" s="49" t="s">
        <v>430</v>
      </c>
      <c r="M101" s="49"/>
      <c r="N101" s="50"/>
      <c r="O101" s="50"/>
      <c r="P101" s="8">
        <v>685916.53</v>
      </c>
      <c r="Q101" s="49">
        <v>84861.2</v>
      </c>
      <c r="R101" s="49"/>
      <c r="S101" s="9"/>
    </row>
    <row r="102" spans="1:19" ht="11.85" customHeight="1" x14ac:dyDescent="0.2">
      <c r="A102" s="51" t="s">
        <v>193</v>
      </c>
      <c r="B102" s="51"/>
      <c r="C102" s="51"/>
      <c r="D102" s="51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</row>
    <row r="103" spans="1:19" ht="11.85" customHeight="1" x14ac:dyDescent="0.2">
      <c r="A103" s="5"/>
      <c r="B103" s="53" t="s">
        <v>199</v>
      </c>
      <c r="C103" s="53"/>
      <c r="D103" s="53"/>
      <c r="E103" s="53"/>
      <c r="F103" s="6"/>
      <c r="G103" s="7">
        <v>2</v>
      </c>
      <c r="H103" s="8" t="s">
        <v>145</v>
      </c>
      <c r="I103" s="8">
        <v>8323225.8700000001</v>
      </c>
      <c r="J103" s="8">
        <v>8323225.8700000001</v>
      </c>
      <c r="K103" s="8">
        <v>7750620.1799999997</v>
      </c>
      <c r="L103" s="49" t="s">
        <v>431</v>
      </c>
      <c r="M103" s="49"/>
      <c r="N103" s="50"/>
      <c r="O103" s="50"/>
      <c r="P103" s="8">
        <v>573169.35</v>
      </c>
      <c r="Q103" s="49" t="s">
        <v>432</v>
      </c>
      <c r="R103" s="49"/>
      <c r="S103" s="9"/>
    </row>
    <row r="104" spans="1:19" ht="11.1" customHeight="1" x14ac:dyDescent="0.2">
      <c r="A104" s="48" t="s">
        <v>195</v>
      </c>
      <c r="B104" s="48"/>
      <c r="C104" s="48"/>
      <c r="D104" s="48"/>
      <c r="E104" s="48"/>
      <c r="F104" s="6"/>
      <c r="G104" s="7">
        <v>2</v>
      </c>
      <c r="H104" s="8" t="s">
        <v>145</v>
      </c>
      <c r="I104" s="8">
        <v>8323225.8700000001</v>
      </c>
      <c r="J104" s="8">
        <v>8323225.8700000001</v>
      </c>
      <c r="K104" s="8">
        <v>7750620.1799999997</v>
      </c>
      <c r="L104" s="49" t="s">
        <v>431</v>
      </c>
      <c r="M104" s="49"/>
      <c r="N104" s="50"/>
      <c r="O104" s="50"/>
      <c r="P104" s="8">
        <v>573169.35</v>
      </c>
      <c r="Q104" s="49" t="s">
        <v>432</v>
      </c>
      <c r="R104" s="49"/>
      <c r="S104" s="9"/>
    </row>
    <row r="105" spans="1:19" ht="11.85" customHeight="1" x14ac:dyDescent="0.2">
      <c r="A105" s="51" t="s">
        <v>193</v>
      </c>
      <c r="B105" s="51"/>
      <c r="C105" s="51"/>
      <c r="D105" s="51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</row>
    <row r="106" spans="1:19" ht="11.85" customHeight="1" x14ac:dyDescent="0.2">
      <c r="A106" s="5"/>
      <c r="B106" s="53" t="s">
        <v>200</v>
      </c>
      <c r="C106" s="53"/>
      <c r="D106" s="53"/>
      <c r="E106" s="53"/>
      <c r="F106" s="6"/>
      <c r="G106" s="7">
        <v>2</v>
      </c>
      <c r="H106" s="8" t="s">
        <v>145</v>
      </c>
      <c r="I106" s="8">
        <v>23385991.899999999</v>
      </c>
      <c r="J106" s="8">
        <v>23385991.899999999</v>
      </c>
      <c r="K106" s="8">
        <v>21836120.859999999</v>
      </c>
      <c r="L106" s="49" t="s">
        <v>433</v>
      </c>
      <c r="M106" s="49"/>
      <c r="N106" s="50"/>
      <c r="O106" s="50"/>
      <c r="P106" s="8">
        <v>1550015.93</v>
      </c>
      <c r="Q106" s="49" t="s">
        <v>434</v>
      </c>
      <c r="R106" s="49"/>
      <c r="S106" s="9"/>
    </row>
    <row r="107" spans="1:19" ht="11.85" customHeight="1" x14ac:dyDescent="0.2">
      <c r="A107" s="48" t="s">
        <v>195</v>
      </c>
      <c r="B107" s="48"/>
      <c r="C107" s="48"/>
      <c r="D107" s="48"/>
      <c r="E107" s="48"/>
      <c r="F107" s="6"/>
      <c r="G107" s="7">
        <v>2</v>
      </c>
      <c r="H107" s="8" t="s">
        <v>145</v>
      </c>
      <c r="I107" s="8">
        <v>23385991.899999999</v>
      </c>
      <c r="J107" s="8">
        <v>23385991.899999999</v>
      </c>
      <c r="K107" s="8">
        <v>21836120.859999999</v>
      </c>
      <c r="L107" s="49" t="s">
        <v>433</v>
      </c>
      <c r="M107" s="49"/>
      <c r="N107" s="50"/>
      <c r="O107" s="50"/>
      <c r="P107" s="8">
        <v>1550015.93</v>
      </c>
      <c r="Q107" s="49" t="s">
        <v>434</v>
      </c>
      <c r="R107" s="49"/>
      <c r="S107" s="9"/>
    </row>
    <row r="108" spans="1:19" ht="11.1" customHeight="1" x14ac:dyDescent="0.2">
      <c r="A108" s="51" t="s">
        <v>193</v>
      </c>
      <c r="B108" s="51"/>
      <c r="C108" s="51"/>
      <c r="D108" s="51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</row>
    <row r="109" spans="1:19" ht="11.85" customHeight="1" x14ac:dyDescent="0.2">
      <c r="A109" s="5"/>
      <c r="B109" s="53" t="s">
        <v>201</v>
      </c>
      <c r="C109" s="53"/>
      <c r="D109" s="53"/>
      <c r="E109" s="53"/>
      <c r="F109" s="6"/>
      <c r="G109" s="7">
        <v>2</v>
      </c>
      <c r="H109" s="8" t="s">
        <v>145</v>
      </c>
      <c r="I109" s="8">
        <v>9221485.7200000007</v>
      </c>
      <c r="J109" s="8">
        <v>9221485.7200000007</v>
      </c>
      <c r="K109" s="8">
        <v>7345212.5899999999</v>
      </c>
      <c r="L109" s="49" t="s">
        <v>435</v>
      </c>
      <c r="M109" s="49"/>
      <c r="N109" s="50"/>
      <c r="O109" s="50"/>
      <c r="P109" s="8">
        <v>1894313.44</v>
      </c>
      <c r="Q109" s="49">
        <v>18040.310000000001</v>
      </c>
      <c r="R109" s="49"/>
      <c r="S109" s="9"/>
    </row>
    <row r="110" spans="1:19" ht="11.85" customHeight="1" x14ac:dyDescent="0.2">
      <c r="A110" s="48" t="s">
        <v>195</v>
      </c>
      <c r="B110" s="48"/>
      <c r="C110" s="48"/>
      <c r="D110" s="48"/>
      <c r="E110" s="48"/>
      <c r="F110" s="6"/>
      <c r="G110" s="7">
        <v>2</v>
      </c>
      <c r="H110" s="8" t="s">
        <v>145</v>
      </c>
      <c r="I110" s="8">
        <v>9221485.7200000007</v>
      </c>
      <c r="J110" s="8">
        <v>9221485.7200000007</v>
      </c>
      <c r="K110" s="8">
        <v>7345212.5899999999</v>
      </c>
      <c r="L110" s="49" t="s">
        <v>435</v>
      </c>
      <c r="M110" s="49"/>
      <c r="N110" s="50"/>
      <c r="O110" s="50"/>
      <c r="P110" s="8">
        <v>1894313.44</v>
      </c>
      <c r="Q110" s="49">
        <v>18040.310000000001</v>
      </c>
      <c r="R110" s="49"/>
      <c r="S110" s="9"/>
    </row>
    <row r="111" spans="1:19" ht="11.85" customHeight="1" x14ac:dyDescent="0.2">
      <c r="A111" s="51" t="s">
        <v>193</v>
      </c>
      <c r="B111" s="51"/>
      <c r="C111" s="51"/>
      <c r="D111" s="51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</row>
    <row r="112" spans="1:19" ht="11.1" customHeight="1" x14ac:dyDescent="0.2">
      <c r="A112" s="5"/>
      <c r="B112" s="53" t="s">
        <v>202</v>
      </c>
      <c r="C112" s="53"/>
      <c r="D112" s="53"/>
      <c r="E112" s="53"/>
      <c r="F112" s="6"/>
      <c r="G112" s="7">
        <v>2</v>
      </c>
      <c r="H112" s="8" t="s">
        <v>145</v>
      </c>
      <c r="I112" s="8">
        <v>4784856.07</v>
      </c>
      <c r="J112" s="8">
        <v>4784856.07</v>
      </c>
      <c r="K112" s="8">
        <v>4274651.38</v>
      </c>
      <c r="L112" s="49" t="s">
        <v>436</v>
      </c>
      <c r="M112" s="49"/>
      <c r="N112" s="50"/>
      <c r="O112" s="50"/>
      <c r="P112" s="8">
        <v>510443.89</v>
      </c>
      <c r="Q112" s="49" t="s">
        <v>203</v>
      </c>
      <c r="R112" s="49"/>
      <c r="S112" s="9"/>
    </row>
    <row r="113" spans="1:19" ht="11.85" customHeight="1" x14ac:dyDescent="0.2">
      <c r="A113" s="48" t="s">
        <v>195</v>
      </c>
      <c r="B113" s="48"/>
      <c r="C113" s="48"/>
      <c r="D113" s="48"/>
      <c r="E113" s="48"/>
      <c r="F113" s="6"/>
      <c r="G113" s="7">
        <v>2</v>
      </c>
      <c r="H113" s="8" t="s">
        <v>145</v>
      </c>
      <c r="I113" s="8">
        <v>4784856.07</v>
      </c>
      <c r="J113" s="8">
        <v>4784856.07</v>
      </c>
      <c r="K113" s="8">
        <v>4274651.38</v>
      </c>
      <c r="L113" s="49" t="s">
        <v>436</v>
      </c>
      <c r="M113" s="49"/>
      <c r="N113" s="50"/>
      <c r="O113" s="50"/>
      <c r="P113" s="8">
        <v>510443.89</v>
      </c>
      <c r="Q113" s="49" t="s">
        <v>203</v>
      </c>
      <c r="R113" s="49"/>
      <c r="S113" s="9"/>
    </row>
    <row r="114" spans="1:19" ht="11.85" customHeight="1" x14ac:dyDescent="0.2">
      <c r="A114" s="51" t="s">
        <v>193</v>
      </c>
      <c r="B114" s="51"/>
      <c r="C114" s="51"/>
      <c r="D114" s="51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</row>
    <row r="115" spans="1:19" ht="11.85" customHeight="1" x14ac:dyDescent="0.2">
      <c r="A115" s="5"/>
      <c r="B115" s="53" t="s">
        <v>204</v>
      </c>
      <c r="C115" s="53"/>
      <c r="D115" s="53"/>
      <c r="E115" s="53"/>
      <c r="F115" s="6"/>
      <c r="G115" s="7">
        <v>2</v>
      </c>
      <c r="H115" s="8" t="s">
        <v>145</v>
      </c>
      <c r="I115" s="8">
        <v>8682328.5299999993</v>
      </c>
      <c r="J115" s="8">
        <v>8682328.5299999993</v>
      </c>
      <c r="K115" s="8">
        <v>8177345.2199999997</v>
      </c>
      <c r="L115" s="49" t="s">
        <v>437</v>
      </c>
      <c r="M115" s="49"/>
      <c r="N115" s="50"/>
      <c r="O115" s="50"/>
      <c r="P115" s="8">
        <v>504983.31</v>
      </c>
      <c r="Q115" s="49" t="s">
        <v>145</v>
      </c>
      <c r="R115" s="49"/>
      <c r="S115" s="9"/>
    </row>
    <row r="116" spans="1:19" ht="11.1" customHeight="1" x14ac:dyDescent="0.2">
      <c r="A116" s="48" t="s">
        <v>195</v>
      </c>
      <c r="B116" s="48"/>
      <c r="C116" s="48"/>
      <c r="D116" s="48"/>
      <c r="E116" s="48"/>
      <c r="F116" s="6"/>
      <c r="G116" s="7">
        <v>2</v>
      </c>
      <c r="H116" s="8" t="s">
        <v>145</v>
      </c>
      <c r="I116" s="8">
        <v>8682328.5299999993</v>
      </c>
      <c r="J116" s="8">
        <v>8682328.5299999993</v>
      </c>
      <c r="K116" s="8">
        <v>8177345.2199999997</v>
      </c>
      <c r="L116" s="49" t="s">
        <v>437</v>
      </c>
      <c r="M116" s="49"/>
      <c r="N116" s="50"/>
      <c r="O116" s="50"/>
      <c r="P116" s="8">
        <v>504983.31</v>
      </c>
      <c r="Q116" s="49" t="s">
        <v>145</v>
      </c>
      <c r="R116" s="49"/>
      <c r="S116" s="9"/>
    </row>
    <row r="117" spans="1:19" ht="11.85" customHeight="1" x14ac:dyDescent="0.2">
      <c r="A117" s="51" t="s">
        <v>193</v>
      </c>
      <c r="B117" s="51"/>
      <c r="C117" s="51"/>
      <c r="D117" s="51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</row>
    <row r="118" spans="1:19" ht="11.85" customHeight="1" x14ac:dyDescent="0.2">
      <c r="A118" s="5"/>
      <c r="B118" s="53" t="s">
        <v>205</v>
      </c>
      <c r="C118" s="53"/>
      <c r="D118" s="53"/>
      <c r="E118" s="53"/>
      <c r="F118" s="6"/>
      <c r="G118" s="7">
        <v>2</v>
      </c>
      <c r="H118" s="8" t="s">
        <v>145</v>
      </c>
      <c r="I118" s="8">
        <v>7455912.8300000001</v>
      </c>
      <c r="J118" s="8">
        <v>7455912.8300000001</v>
      </c>
      <c r="K118" s="8">
        <v>6983569.4699999997</v>
      </c>
      <c r="L118" s="49" t="s">
        <v>438</v>
      </c>
      <c r="M118" s="49"/>
      <c r="N118" s="50"/>
      <c r="O118" s="50"/>
      <c r="P118" s="8">
        <v>487568.85</v>
      </c>
      <c r="Q118" s="49">
        <v>15225.49</v>
      </c>
      <c r="R118" s="49"/>
      <c r="S118" s="9"/>
    </row>
    <row r="119" spans="1:19" ht="11.85" customHeight="1" x14ac:dyDescent="0.2">
      <c r="A119" s="48" t="s">
        <v>195</v>
      </c>
      <c r="B119" s="48"/>
      <c r="C119" s="48"/>
      <c r="D119" s="48"/>
      <c r="E119" s="48"/>
      <c r="F119" s="6"/>
      <c r="G119" s="7">
        <v>2</v>
      </c>
      <c r="H119" s="8" t="s">
        <v>145</v>
      </c>
      <c r="I119" s="8">
        <v>7455912.8300000001</v>
      </c>
      <c r="J119" s="8">
        <v>7455912.8300000001</v>
      </c>
      <c r="K119" s="8">
        <v>6983569.4699999997</v>
      </c>
      <c r="L119" s="49" t="s">
        <v>438</v>
      </c>
      <c r="M119" s="49"/>
      <c r="N119" s="50"/>
      <c r="O119" s="50"/>
      <c r="P119" s="8">
        <v>487568.85</v>
      </c>
      <c r="Q119" s="49">
        <v>15225.49</v>
      </c>
      <c r="R119" s="49"/>
      <c r="S119" s="9"/>
    </row>
    <row r="120" spans="1:19" ht="11.1" customHeight="1" x14ac:dyDescent="0.2">
      <c r="A120" s="51" t="s">
        <v>206</v>
      </c>
      <c r="B120" s="51"/>
      <c r="C120" s="51"/>
      <c r="D120" s="51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</row>
    <row r="121" spans="1:19" ht="11.85" customHeight="1" x14ac:dyDescent="0.2">
      <c r="A121" s="5"/>
      <c r="B121" s="53" t="s">
        <v>207</v>
      </c>
      <c r="C121" s="53"/>
      <c r="D121" s="53"/>
      <c r="E121" s="53"/>
      <c r="F121" s="6"/>
      <c r="G121" s="7">
        <v>2</v>
      </c>
      <c r="H121" s="8" t="s">
        <v>145</v>
      </c>
      <c r="I121" s="8">
        <v>99401794.840000004</v>
      </c>
      <c r="J121" s="8">
        <v>99401794.840000004</v>
      </c>
      <c r="K121" s="8">
        <v>94233571.780000001</v>
      </c>
      <c r="L121" s="49" t="s">
        <v>439</v>
      </c>
      <c r="M121" s="49"/>
      <c r="N121" s="50"/>
      <c r="O121" s="50"/>
      <c r="P121" s="8">
        <v>5348456.46</v>
      </c>
      <c r="Q121" s="49">
        <v>180233.4</v>
      </c>
      <c r="R121" s="49"/>
      <c r="S121" s="9"/>
    </row>
    <row r="122" spans="1:19" ht="11.85" customHeight="1" x14ac:dyDescent="0.2">
      <c r="A122" s="48" t="s">
        <v>208</v>
      </c>
      <c r="B122" s="48"/>
      <c r="C122" s="48"/>
      <c r="D122" s="48"/>
      <c r="E122" s="48"/>
      <c r="F122" s="6"/>
      <c r="G122" s="7">
        <v>2</v>
      </c>
      <c r="H122" s="8" t="s">
        <v>145</v>
      </c>
      <c r="I122" s="8">
        <v>99401794.840000004</v>
      </c>
      <c r="J122" s="8">
        <v>99401794.840000004</v>
      </c>
      <c r="K122" s="8">
        <v>94233571.780000001</v>
      </c>
      <c r="L122" s="49" t="s">
        <v>439</v>
      </c>
      <c r="M122" s="49"/>
      <c r="N122" s="50"/>
      <c r="O122" s="50"/>
      <c r="P122" s="8">
        <v>5348456.46</v>
      </c>
      <c r="Q122" s="49">
        <v>180233.4</v>
      </c>
      <c r="R122" s="49"/>
      <c r="S122" s="9"/>
    </row>
    <row r="123" spans="1:19" ht="11.85" customHeight="1" x14ac:dyDescent="0.2">
      <c r="A123" s="51" t="s">
        <v>209</v>
      </c>
      <c r="B123" s="51"/>
      <c r="C123" s="51"/>
      <c r="D123" s="51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</row>
    <row r="124" spans="1:19" ht="11.1" customHeight="1" x14ac:dyDescent="0.2">
      <c r="A124" s="5"/>
      <c r="B124" s="53" t="s">
        <v>210</v>
      </c>
      <c r="C124" s="53"/>
      <c r="D124" s="53"/>
      <c r="E124" s="53"/>
      <c r="F124" s="6"/>
      <c r="G124" s="7">
        <v>2</v>
      </c>
      <c r="H124" s="8" t="s">
        <v>145</v>
      </c>
      <c r="I124" s="8" t="s">
        <v>211</v>
      </c>
      <c r="J124" s="8" t="s">
        <v>211</v>
      </c>
      <c r="K124" s="8" t="s">
        <v>211</v>
      </c>
      <c r="L124" s="49" t="s">
        <v>145</v>
      </c>
      <c r="M124" s="49"/>
      <c r="N124" s="50"/>
      <c r="O124" s="50"/>
      <c r="P124" s="8" t="s">
        <v>145</v>
      </c>
      <c r="Q124" s="49" t="s">
        <v>145</v>
      </c>
      <c r="R124" s="49"/>
      <c r="S124" s="9"/>
    </row>
    <row r="125" spans="1:19" ht="11.85" customHeight="1" x14ac:dyDescent="0.2">
      <c r="A125" s="48" t="s">
        <v>212</v>
      </c>
      <c r="B125" s="48"/>
      <c r="C125" s="48"/>
      <c r="D125" s="48"/>
      <c r="E125" s="48"/>
      <c r="F125" s="6"/>
      <c r="G125" s="7">
        <v>2</v>
      </c>
      <c r="H125" s="8" t="s">
        <v>145</v>
      </c>
      <c r="I125" s="8" t="s">
        <v>211</v>
      </c>
      <c r="J125" s="8" t="s">
        <v>211</v>
      </c>
      <c r="K125" s="8" t="s">
        <v>211</v>
      </c>
      <c r="L125" s="49" t="s">
        <v>145</v>
      </c>
      <c r="M125" s="49"/>
      <c r="N125" s="50"/>
      <c r="O125" s="50"/>
      <c r="P125" s="8" t="s">
        <v>145</v>
      </c>
      <c r="Q125" s="49" t="s">
        <v>145</v>
      </c>
      <c r="R125" s="49"/>
      <c r="S125" s="9"/>
    </row>
    <row r="126" spans="1:19" ht="11.85" customHeight="1" x14ac:dyDescent="0.2">
      <c r="A126" s="51" t="s">
        <v>209</v>
      </c>
      <c r="B126" s="51"/>
      <c r="C126" s="51"/>
      <c r="D126" s="51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</row>
    <row r="127" spans="1:19" ht="11.85" customHeight="1" x14ac:dyDescent="0.2">
      <c r="A127" s="5"/>
      <c r="B127" s="53" t="s">
        <v>213</v>
      </c>
      <c r="C127" s="53"/>
      <c r="D127" s="53"/>
      <c r="E127" s="53"/>
      <c r="F127" s="6"/>
      <c r="G127" s="7">
        <v>2</v>
      </c>
      <c r="H127" s="8" t="s">
        <v>145</v>
      </c>
      <c r="I127" s="8">
        <v>38846882.390000001</v>
      </c>
      <c r="J127" s="8">
        <v>38846882.390000001</v>
      </c>
      <c r="K127" s="8">
        <v>34555594.740000002</v>
      </c>
      <c r="L127" s="49" t="s">
        <v>440</v>
      </c>
      <c r="M127" s="49"/>
      <c r="N127" s="50"/>
      <c r="O127" s="50"/>
      <c r="P127" s="8">
        <v>4337585.5599999996</v>
      </c>
      <c r="Q127" s="49">
        <v>46297.91</v>
      </c>
      <c r="R127" s="49"/>
      <c r="S127" s="9"/>
    </row>
    <row r="128" spans="1:19" ht="11.1" customHeight="1" x14ac:dyDescent="0.2">
      <c r="A128" s="48" t="s">
        <v>212</v>
      </c>
      <c r="B128" s="48"/>
      <c r="C128" s="48"/>
      <c r="D128" s="48"/>
      <c r="E128" s="48"/>
      <c r="F128" s="6"/>
      <c r="G128" s="7">
        <v>2</v>
      </c>
      <c r="H128" s="8" t="s">
        <v>145</v>
      </c>
      <c r="I128" s="8">
        <v>38846882.390000001</v>
      </c>
      <c r="J128" s="8">
        <v>38846882.390000001</v>
      </c>
      <c r="K128" s="8">
        <v>34555594.740000002</v>
      </c>
      <c r="L128" s="49" t="s">
        <v>440</v>
      </c>
      <c r="M128" s="49"/>
      <c r="N128" s="50"/>
      <c r="O128" s="50"/>
      <c r="P128" s="8">
        <v>4337585.5599999996</v>
      </c>
      <c r="Q128" s="49">
        <v>46297.91</v>
      </c>
      <c r="R128" s="49"/>
      <c r="S128" s="9"/>
    </row>
    <row r="129" spans="1:19" ht="11.85" customHeight="1" x14ac:dyDescent="0.2">
      <c r="A129" s="51" t="s">
        <v>209</v>
      </c>
      <c r="B129" s="51"/>
      <c r="C129" s="51"/>
      <c r="D129" s="51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</row>
    <row r="130" spans="1:19" ht="11.85" customHeight="1" x14ac:dyDescent="0.2">
      <c r="A130" s="5"/>
      <c r="B130" s="53" t="s">
        <v>214</v>
      </c>
      <c r="C130" s="53"/>
      <c r="D130" s="53"/>
      <c r="E130" s="53"/>
      <c r="F130" s="6"/>
      <c r="G130" s="7">
        <v>2</v>
      </c>
      <c r="H130" s="8" t="s">
        <v>145</v>
      </c>
      <c r="I130" s="8">
        <v>2868207.78</v>
      </c>
      <c r="J130" s="8">
        <v>2868207.78</v>
      </c>
      <c r="K130" s="8">
        <v>2716564.04</v>
      </c>
      <c r="L130" s="49" t="s">
        <v>441</v>
      </c>
      <c r="M130" s="49"/>
      <c r="N130" s="50"/>
      <c r="O130" s="50"/>
      <c r="P130" s="8">
        <v>152932.35</v>
      </c>
      <c r="Q130" s="49">
        <v>1288.6099999999999</v>
      </c>
      <c r="R130" s="49"/>
      <c r="S130" s="9"/>
    </row>
    <row r="131" spans="1:19" ht="11.85" customHeight="1" x14ac:dyDescent="0.2">
      <c r="A131" s="48" t="s">
        <v>212</v>
      </c>
      <c r="B131" s="48"/>
      <c r="C131" s="48"/>
      <c r="D131" s="48"/>
      <c r="E131" s="48"/>
      <c r="F131" s="6"/>
      <c r="G131" s="7">
        <v>2</v>
      </c>
      <c r="H131" s="8" t="s">
        <v>145</v>
      </c>
      <c r="I131" s="8">
        <v>2868207.78</v>
      </c>
      <c r="J131" s="8">
        <v>2868207.78</v>
      </c>
      <c r="K131" s="8">
        <v>2716564.04</v>
      </c>
      <c r="L131" s="49" t="s">
        <v>441</v>
      </c>
      <c r="M131" s="49"/>
      <c r="N131" s="50"/>
      <c r="O131" s="50"/>
      <c r="P131" s="8">
        <v>152932.35</v>
      </c>
      <c r="Q131" s="49">
        <v>1288.6099999999999</v>
      </c>
      <c r="R131" s="49"/>
      <c r="S131" s="9"/>
    </row>
    <row r="132" spans="1:19" ht="11.1" customHeight="1" x14ac:dyDescent="0.2">
      <c r="A132" s="51" t="s">
        <v>209</v>
      </c>
      <c r="B132" s="51"/>
      <c r="C132" s="51"/>
      <c r="D132" s="51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</row>
    <row r="133" spans="1:19" ht="11.85" customHeight="1" x14ac:dyDescent="0.2">
      <c r="A133" s="5"/>
      <c r="B133" s="53" t="s">
        <v>215</v>
      </c>
      <c r="C133" s="53"/>
      <c r="D133" s="53"/>
      <c r="E133" s="53"/>
      <c r="F133" s="6"/>
      <c r="G133" s="7">
        <v>2</v>
      </c>
      <c r="H133" s="8" t="s">
        <v>145</v>
      </c>
      <c r="I133" s="8">
        <v>20935837.210000001</v>
      </c>
      <c r="J133" s="8">
        <v>20935837.210000001</v>
      </c>
      <c r="K133" s="8">
        <v>19902085.170000002</v>
      </c>
      <c r="L133" s="49" t="s">
        <v>363</v>
      </c>
      <c r="M133" s="49"/>
      <c r="N133" s="50"/>
      <c r="O133" s="50"/>
      <c r="P133" s="8">
        <v>1034003.32</v>
      </c>
      <c r="Q133" s="49" t="s">
        <v>442</v>
      </c>
      <c r="R133" s="49"/>
      <c r="S133" s="9"/>
    </row>
    <row r="134" spans="1:19" ht="11.1" customHeight="1" x14ac:dyDescent="0.2">
      <c r="A134" s="48" t="s">
        <v>212</v>
      </c>
      <c r="B134" s="48"/>
      <c r="C134" s="48"/>
      <c r="D134" s="48"/>
      <c r="E134" s="48"/>
      <c r="F134" s="6"/>
      <c r="G134" s="7">
        <v>2</v>
      </c>
      <c r="H134" s="8" t="s">
        <v>145</v>
      </c>
      <c r="I134" s="8">
        <v>20935837.210000001</v>
      </c>
      <c r="J134" s="8">
        <v>20935837.210000001</v>
      </c>
      <c r="K134" s="8">
        <v>19902085.170000002</v>
      </c>
      <c r="L134" s="49" t="s">
        <v>363</v>
      </c>
      <c r="M134" s="49"/>
      <c r="N134" s="50"/>
      <c r="O134" s="50"/>
      <c r="P134" s="8">
        <v>1034003.32</v>
      </c>
      <c r="Q134" s="49" t="s">
        <v>442</v>
      </c>
      <c r="R134" s="49"/>
      <c r="S134" s="9"/>
    </row>
    <row r="135" spans="1:19" ht="11.85" customHeight="1" x14ac:dyDescent="0.2">
      <c r="A135" s="51" t="s">
        <v>209</v>
      </c>
      <c r="B135" s="51"/>
      <c r="C135" s="51"/>
      <c r="D135" s="51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</row>
    <row r="136" spans="1:19" ht="11.85" customHeight="1" x14ac:dyDescent="0.2">
      <c r="A136" s="5"/>
      <c r="B136" s="53" t="s">
        <v>216</v>
      </c>
      <c r="C136" s="53"/>
      <c r="D136" s="53"/>
      <c r="E136" s="53"/>
      <c r="F136" s="6"/>
      <c r="G136" s="7">
        <v>2</v>
      </c>
      <c r="H136" s="8" t="s">
        <v>145</v>
      </c>
      <c r="I136" s="8">
        <v>4033407.82</v>
      </c>
      <c r="J136" s="8">
        <v>4033407.82</v>
      </c>
      <c r="K136" s="8">
        <v>3751782.97</v>
      </c>
      <c r="L136" s="49" t="s">
        <v>443</v>
      </c>
      <c r="M136" s="49"/>
      <c r="N136" s="50"/>
      <c r="O136" s="50"/>
      <c r="P136" s="8">
        <v>281790.7</v>
      </c>
      <c r="Q136" s="49" t="s">
        <v>444</v>
      </c>
      <c r="R136" s="49"/>
      <c r="S136" s="9"/>
    </row>
    <row r="137" spans="1:19" ht="11.85" customHeight="1" x14ac:dyDescent="0.2">
      <c r="A137" s="48" t="s">
        <v>212</v>
      </c>
      <c r="B137" s="48"/>
      <c r="C137" s="48"/>
      <c r="D137" s="48"/>
      <c r="E137" s="48"/>
      <c r="F137" s="6"/>
      <c r="G137" s="7">
        <v>2</v>
      </c>
      <c r="H137" s="8" t="s">
        <v>145</v>
      </c>
      <c r="I137" s="8">
        <v>4033407.82</v>
      </c>
      <c r="J137" s="8">
        <v>4033407.82</v>
      </c>
      <c r="K137" s="8">
        <v>3751782.97</v>
      </c>
      <c r="L137" s="49" t="s">
        <v>443</v>
      </c>
      <c r="M137" s="49"/>
      <c r="N137" s="50"/>
      <c r="O137" s="50"/>
      <c r="P137" s="8">
        <v>281790.7</v>
      </c>
      <c r="Q137" s="49" t="s">
        <v>444</v>
      </c>
      <c r="R137" s="49"/>
      <c r="S137" s="9"/>
    </row>
    <row r="138" spans="1:19" ht="11.1" customHeight="1" x14ac:dyDescent="0.2">
      <c r="A138" s="51" t="s">
        <v>209</v>
      </c>
      <c r="B138" s="51"/>
      <c r="C138" s="51"/>
      <c r="D138" s="51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</row>
    <row r="139" spans="1:19" ht="11.85" customHeight="1" x14ac:dyDescent="0.2">
      <c r="A139" s="5"/>
      <c r="B139" s="53" t="s">
        <v>217</v>
      </c>
      <c r="C139" s="53"/>
      <c r="D139" s="53"/>
      <c r="E139" s="53"/>
      <c r="F139" s="6"/>
      <c r="G139" s="7">
        <v>2</v>
      </c>
      <c r="H139" s="8" t="s">
        <v>145</v>
      </c>
      <c r="I139" s="8">
        <v>12170537.439999999</v>
      </c>
      <c r="J139" s="8">
        <v>12170537.439999999</v>
      </c>
      <c r="K139" s="8">
        <v>11163015.4</v>
      </c>
      <c r="L139" s="49" t="s">
        <v>365</v>
      </c>
      <c r="M139" s="49"/>
      <c r="N139" s="50"/>
      <c r="O139" s="50"/>
      <c r="P139" s="8">
        <v>1045027.46</v>
      </c>
      <c r="Q139" s="49">
        <v>37505.42</v>
      </c>
      <c r="R139" s="49"/>
      <c r="S139" s="9"/>
    </row>
    <row r="140" spans="1:19" ht="11.85" customHeight="1" x14ac:dyDescent="0.2">
      <c r="A140" s="48" t="s">
        <v>212</v>
      </c>
      <c r="B140" s="48"/>
      <c r="C140" s="48"/>
      <c r="D140" s="48"/>
      <c r="E140" s="48"/>
      <c r="F140" s="6"/>
      <c r="G140" s="7">
        <v>2</v>
      </c>
      <c r="H140" s="8" t="s">
        <v>145</v>
      </c>
      <c r="I140" s="8">
        <v>12170537.439999999</v>
      </c>
      <c r="J140" s="8">
        <v>12170537.439999999</v>
      </c>
      <c r="K140" s="8">
        <v>11163015.4</v>
      </c>
      <c r="L140" s="49" t="s">
        <v>365</v>
      </c>
      <c r="M140" s="49"/>
      <c r="N140" s="50"/>
      <c r="O140" s="50"/>
      <c r="P140" s="8">
        <v>1045027.46</v>
      </c>
      <c r="Q140" s="49">
        <v>37505.42</v>
      </c>
      <c r="R140" s="49"/>
      <c r="S140" s="9"/>
    </row>
    <row r="141" spans="1:19" ht="11.85" customHeight="1" x14ac:dyDescent="0.2">
      <c r="A141" s="51" t="s">
        <v>209</v>
      </c>
      <c r="B141" s="51"/>
      <c r="C141" s="51"/>
      <c r="D141" s="51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</row>
    <row r="142" spans="1:19" ht="11.1" customHeight="1" x14ac:dyDescent="0.2">
      <c r="A142" s="5"/>
      <c r="B142" s="53" t="s">
        <v>219</v>
      </c>
      <c r="C142" s="53"/>
      <c r="D142" s="53"/>
      <c r="E142" s="53"/>
      <c r="F142" s="6"/>
      <c r="G142" s="7">
        <v>2</v>
      </c>
      <c r="H142" s="8" t="s">
        <v>145</v>
      </c>
      <c r="I142" s="8">
        <v>24006807.59</v>
      </c>
      <c r="J142" s="8">
        <v>24006807.59</v>
      </c>
      <c r="K142" s="8">
        <v>23045956.48</v>
      </c>
      <c r="L142" s="49" t="s">
        <v>445</v>
      </c>
      <c r="M142" s="49"/>
      <c r="N142" s="50"/>
      <c r="O142" s="50"/>
      <c r="P142" s="8">
        <v>964834.63</v>
      </c>
      <c r="Q142" s="49">
        <v>3983.52</v>
      </c>
      <c r="R142" s="49"/>
      <c r="S142" s="9"/>
    </row>
    <row r="143" spans="1:19" ht="11.85" customHeight="1" x14ac:dyDescent="0.2">
      <c r="A143" s="48" t="s">
        <v>212</v>
      </c>
      <c r="B143" s="48"/>
      <c r="C143" s="48"/>
      <c r="D143" s="48"/>
      <c r="E143" s="48"/>
      <c r="F143" s="6"/>
      <c r="G143" s="7">
        <v>2</v>
      </c>
      <c r="H143" s="8" t="s">
        <v>145</v>
      </c>
      <c r="I143" s="8">
        <v>24006807.59</v>
      </c>
      <c r="J143" s="8">
        <v>24006807.59</v>
      </c>
      <c r="K143" s="8">
        <v>23045956.48</v>
      </c>
      <c r="L143" s="49" t="s">
        <v>445</v>
      </c>
      <c r="M143" s="49"/>
      <c r="N143" s="50"/>
      <c r="O143" s="50"/>
      <c r="P143" s="8">
        <v>964834.63</v>
      </c>
      <c r="Q143" s="49">
        <v>3983.52</v>
      </c>
      <c r="R143" s="49"/>
      <c r="S143" s="9"/>
    </row>
    <row r="144" spans="1:19" ht="11.85" customHeight="1" x14ac:dyDescent="0.2">
      <c r="A144" s="51" t="s">
        <v>220</v>
      </c>
      <c r="B144" s="51"/>
      <c r="C144" s="51"/>
      <c r="D144" s="51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</row>
    <row r="145" spans="1:19" ht="11.85" customHeight="1" x14ac:dyDescent="0.2">
      <c r="A145" s="5"/>
      <c r="B145" s="53" t="s">
        <v>221</v>
      </c>
      <c r="C145" s="53"/>
      <c r="D145" s="53"/>
      <c r="E145" s="53"/>
      <c r="F145" s="6"/>
      <c r="G145" s="7">
        <v>2</v>
      </c>
      <c r="H145" s="8" t="s">
        <v>145</v>
      </c>
      <c r="I145" s="8">
        <v>74998759.939999998</v>
      </c>
      <c r="J145" s="8">
        <v>74998759.939999998</v>
      </c>
      <c r="K145" s="8">
        <v>72715433.980000004</v>
      </c>
      <c r="L145" s="49" t="s">
        <v>446</v>
      </c>
      <c r="M145" s="49"/>
      <c r="N145" s="50"/>
      <c r="O145" s="50"/>
      <c r="P145" s="8">
        <v>2350454.9900000002</v>
      </c>
      <c r="Q145" s="49">
        <v>67129.03</v>
      </c>
      <c r="R145" s="49"/>
      <c r="S145" s="9"/>
    </row>
    <row r="146" spans="1:19" ht="11.1" customHeight="1" x14ac:dyDescent="0.2">
      <c r="A146" s="48" t="s">
        <v>222</v>
      </c>
      <c r="B146" s="48"/>
      <c r="C146" s="48"/>
      <c r="D146" s="48"/>
      <c r="E146" s="48"/>
      <c r="F146" s="6"/>
      <c r="G146" s="7">
        <v>2</v>
      </c>
      <c r="H146" s="8" t="s">
        <v>145</v>
      </c>
      <c r="I146" s="8">
        <v>74998759.939999998</v>
      </c>
      <c r="J146" s="8">
        <v>74998759.939999998</v>
      </c>
      <c r="K146" s="8">
        <v>72715433.980000004</v>
      </c>
      <c r="L146" s="49" t="s">
        <v>446</v>
      </c>
      <c r="M146" s="49"/>
      <c r="N146" s="50"/>
      <c r="O146" s="50"/>
      <c r="P146" s="8">
        <v>2350454.9900000002</v>
      </c>
      <c r="Q146" s="49">
        <v>67129.03</v>
      </c>
      <c r="R146" s="49"/>
      <c r="S146" s="9"/>
    </row>
    <row r="147" spans="1:19" ht="11.85" customHeight="1" x14ac:dyDescent="0.2">
      <c r="A147" s="51" t="s">
        <v>223</v>
      </c>
      <c r="B147" s="51"/>
      <c r="C147" s="51"/>
      <c r="D147" s="51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</row>
    <row r="148" spans="1:19" ht="11.85" customHeight="1" x14ac:dyDescent="0.2">
      <c r="A148" s="5"/>
      <c r="B148" s="53" t="s">
        <v>224</v>
      </c>
      <c r="C148" s="53"/>
      <c r="D148" s="53"/>
      <c r="E148" s="53"/>
      <c r="F148" s="6"/>
      <c r="G148" s="7">
        <v>2</v>
      </c>
      <c r="H148" s="8" t="s">
        <v>145</v>
      </c>
      <c r="I148" s="8">
        <v>23270919.539999999</v>
      </c>
      <c r="J148" s="8">
        <v>23270919.539999999</v>
      </c>
      <c r="K148" s="8">
        <v>21763263.199999999</v>
      </c>
      <c r="L148" s="49" t="s">
        <v>426</v>
      </c>
      <c r="M148" s="49"/>
      <c r="N148" s="50"/>
      <c r="O148" s="50"/>
      <c r="P148" s="8">
        <v>1537055.36</v>
      </c>
      <c r="Q148" s="49">
        <v>29399.02</v>
      </c>
      <c r="R148" s="49"/>
      <c r="S148" s="9"/>
    </row>
    <row r="149" spans="1:19" ht="11.85" customHeight="1" x14ac:dyDescent="0.2">
      <c r="A149" s="48" t="s">
        <v>225</v>
      </c>
      <c r="B149" s="48"/>
      <c r="C149" s="48"/>
      <c r="D149" s="48"/>
      <c r="E149" s="48"/>
      <c r="F149" s="6"/>
      <c r="G149" s="7">
        <v>2</v>
      </c>
      <c r="H149" s="8" t="s">
        <v>145</v>
      </c>
      <c r="I149" s="8">
        <v>23270919.539999999</v>
      </c>
      <c r="J149" s="8">
        <v>23270919.539999999</v>
      </c>
      <c r="K149" s="8">
        <v>21763263.199999999</v>
      </c>
      <c r="L149" s="49" t="s">
        <v>426</v>
      </c>
      <c r="M149" s="49"/>
      <c r="N149" s="50"/>
      <c r="O149" s="50"/>
      <c r="P149" s="8">
        <v>1537055.36</v>
      </c>
      <c r="Q149" s="49">
        <v>29399.02</v>
      </c>
      <c r="R149" s="49"/>
      <c r="S149" s="9"/>
    </row>
    <row r="150" spans="1:19" ht="11.1" customHeight="1" x14ac:dyDescent="0.2">
      <c r="A150" s="51" t="s">
        <v>223</v>
      </c>
      <c r="B150" s="51"/>
      <c r="C150" s="51"/>
      <c r="D150" s="51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</row>
    <row r="151" spans="1:19" ht="11.85" customHeight="1" x14ac:dyDescent="0.2">
      <c r="A151" s="5"/>
      <c r="B151" s="53" t="s">
        <v>226</v>
      </c>
      <c r="C151" s="53"/>
      <c r="D151" s="53"/>
      <c r="E151" s="53"/>
      <c r="F151" s="6"/>
      <c r="G151" s="7">
        <v>2</v>
      </c>
      <c r="H151" s="8" t="s">
        <v>145</v>
      </c>
      <c r="I151" s="8">
        <v>22903369.280000001</v>
      </c>
      <c r="J151" s="8">
        <v>22903369.280000001</v>
      </c>
      <c r="K151" s="8">
        <v>21019351.579999998</v>
      </c>
      <c r="L151" s="49" t="s">
        <v>447</v>
      </c>
      <c r="M151" s="49"/>
      <c r="N151" s="50"/>
      <c r="O151" s="50"/>
      <c r="P151" s="8">
        <v>1986645.32</v>
      </c>
      <c r="Q151" s="49">
        <v>102627.62</v>
      </c>
      <c r="R151" s="49"/>
      <c r="S151" s="9"/>
    </row>
    <row r="152" spans="1:19" ht="11.85" customHeight="1" x14ac:dyDescent="0.2">
      <c r="A152" s="48" t="s">
        <v>225</v>
      </c>
      <c r="B152" s="48"/>
      <c r="C152" s="48"/>
      <c r="D152" s="48"/>
      <c r="E152" s="48"/>
      <c r="F152" s="6"/>
      <c r="G152" s="7">
        <v>2</v>
      </c>
      <c r="H152" s="8" t="s">
        <v>145</v>
      </c>
      <c r="I152" s="8">
        <v>22903369.280000001</v>
      </c>
      <c r="J152" s="8">
        <v>22903369.280000001</v>
      </c>
      <c r="K152" s="8">
        <v>21019351.579999998</v>
      </c>
      <c r="L152" s="49" t="s">
        <v>447</v>
      </c>
      <c r="M152" s="49"/>
      <c r="N152" s="50"/>
      <c r="O152" s="50"/>
      <c r="P152" s="8">
        <v>1986645.32</v>
      </c>
      <c r="Q152" s="49">
        <v>102627.62</v>
      </c>
      <c r="R152" s="49"/>
      <c r="S152" s="9"/>
    </row>
    <row r="153" spans="1:19" ht="11.85" customHeight="1" x14ac:dyDescent="0.2">
      <c r="A153" s="51" t="s">
        <v>223</v>
      </c>
      <c r="B153" s="51"/>
      <c r="C153" s="51"/>
      <c r="D153" s="51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</row>
    <row r="154" spans="1:19" ht="11.1" customHeight="1" x14ac:dyDescent="0.2">
      <c r="A154" s="5"/>
      <c r="B154" s="53" t="s">
        <v>227</v>
      </c>
      <c r="C154" s="53"/>
      <c r="D154" s="53"/>
      <c r="E154" s="53"/>
      <c r="F154" s="6"/>
      <c r="G154" s="7">
        <v>2</v>
      </c>
      <c r="H154" s="8" t="s">
        <v>145</v>
      </c>
      <c r="I154" s="8">
        <v>16482190.85</v>
      </c>
      <c r="J154" s="8">
        <v>16482190.85</v>
      </c>
      <c r="K154" s="8">
        <v>15833252.23</v>
      </c>
      <c r="L154" s="49" t="s">
        <v>448</v>
      </c>
      <c r="M154" s="49"/>
      <c r="N154" s="50"/>
      <c r="O154" s="50"/>
      <c r="P154" s="8">
        <v>636359.59</v>
      </c>
      <c r="Q154" s="49">
        <v>1663.98</v>
      </c>
      <c r="R154" s="49"/>
      <c r="S154" s="9"/>
    </row>
    <row r="155" spans="1:19" ht="11.85" customHeight="1" x14ac:dyDescent="0.2">
      <c r="A155" s="48" t="s">
        <v>225</v>
      </c>
      <c r="B155" s="48"/>
      <c r="C155" s="48"/>
      <c r="D155" s="48"/>
      <c r="E155" s="48"/>
      <c r="F155" s="6"/>
      <c r="G155" s="7">
        <v>2</v>
      </c>
      <c r="H155" s="8" t="s">
        <v>145</v>
      </c>
      <c r="I155" s="8">
        <v>16482190.85</v>
      </c>
      <c r="J155" s="8">
        <v>16482190.85</v>
      </c>
      <c r="K155" s="8">
        <v>15833252.23</v>
      </c>
      <c r="L155" s="49" t="s">
        <v>448</v>
      </c>
      <c r="M155" s="49"/>
      <c r="N155" s="50"/>
      <c r="O155" s="50"/>
      <c r="P155" s="8">
        <v>636359.59</v>
      </c>
      <c r="Q155" s="49">
        <v>1663.98</v>
      </c>
      <c r="R155" s="49"/>
      <c r="S155" s="9"/>
    </row>
    <row r="156" spans="1:19" ht="11.85" customHeight="1" x14ac:dyDescent="0.2">
      <c r="A156" s="51" t="s">
        <v>223</v>
      </c>
      <c r="B156" s="51"/>
      <c r="C156" s="51"/>
      <c r="D156" s="51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</row>
    <row r="157" spans="1:19" ht="11.85" customHeight="1" x14ac:dyDescent="0.2">
      <c r="A157" s="5"/>
      <c r="B157" s="53" t="s">
        <v>228</v>
      </c>
      <c r="C157" s="53"/>
      <c r="D157" s="53"/>
      <c r="E157" s="53"/>
      <c r="F157" s="6"/>
      <c r="G157" s="7">
        <v>2</v>
      </c>
      <c r="H157" s="8" t="s">
        <v>145</v>
      </c>
      <c r="I157" s="8">
        <v>14899680.01</v>
      </c>
      <c r="J157" s="8">
        <v>14899680.01</v>
      </c>
      <c r="K157" s="8">
        <v>14154584.880000001</v>
      </c>
      <c r="L157" s="49" t="s">
        <v>449</v>
      </c>
      <c r="M157" s="49"/>
      <c r="N157" s="50"/>
      <c r="O157" s="50"/>
      <c r="P157" s="8">
        <v>767233.61</v>
      </c>
      <c r="Q157" s="49">
        <v>22138.48</v>
      </c>
      <c r="R157" s="49"/>
      <c r="S157" s="9"/>
    </row>
    <row r="158" spans="1:19" ht="11.1" customHeight="1" x14ac:dyDescent="0.2">
      <c r="A158" s="48" t="s">
        <v>225</v>
      </c>
      <c r="B158" s="48"/>
      <c r="C158" s="48"/>
      <c r="D158" s="48"/>
      <c r="E158" s="48"/>
      <c r="F158" s="6"/>
      <c r="G158" s="7">
        <v>2</v>
      </c>
      <c r="H158" s="8" t="s">
        <v>145</v>
      </c>
      <c r="I158" s="8">
        <v>14899680.01</v>
      </c>
      <c r="J158" s="8">
        <v>14899680.01</v>
      </c>
      <c r="K158" s="8">
        <v>14154584.880000001</v>
      </c>
      <c r="L158" s="49" t="s">
        <v>449</v>
      </c>
      <c r="M158" s="49"/>
      <c r="N158" s="50"/>
      <c r="O158" s="50"/>
      <c r="P158" s="8">
        <v>767233.61</v>
      </c>
      <c r="Q158" s="49">
        <v>22138.48</v>
      </c>
      <c r="R158" s="49"/>
      <c r="S158" s="9"/>
    </row>
    <row r="159" spans="1:19" ht="11.85" customHeight="1" x14ac:dyDescent="0.2">
      <c r="A159" s="51" t="s">
        <v>229</v>
      </c>
      <c r="B159" s="51"/>
      <c r="C159" s="51"/>
      <c r="D159" s="51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</row>
    <row r="160" spans="1:19" ht="11.85" customHeight="1" x14ac:dyDescent="0.2">
      <c r="A160" s="5"/>
      <c r="B160" s="53" t="s">
        <v>230</v>
      </c>
      <c r="C160" s="53"/>
      <c r="D160" s="53"/>
      <c r="E160" s="53"/>
      <c r="F160" s="6"/>
      <c r="G160" s="7">
        <v>2</v>
      </c>
      <c r="H160" s="8" t="s">
        <v>145</v>
      </c>
      <c r="I160" s="8">
        <v>112739674.09999999</v>
      </c>
      <c r="J160" s="8">
        <v>112739674.09999999</v>
      </c>
      <c r="K160" s="8">
        <v>106055993.64</v>
      </c>
      <c r="L160" s="49" t="s">
        <v>381</v>
      </c>
      <c r="M160" s="49"/>
      <c r="N160" s="50"/>
      <c r="O160" s="50"/>
      <c r="P160" s="8">
        <v>7083906.8399999999</v>
      </c>
      <c r="Q160" s="49">
        <v>395805.65</v>
      </c>
      <c r="R160" s="49"/>
      <c r="S160" s="9"/>
    </row>
    <row r="161" spans="1:19" ht="11.85" customHeight="1" x14ac:dyDescent="0.2">
      <c r="A161" s="48" t="s">
        <v>231</v>
      </c>
      <c r="B161" s="48"/>
      <c r="C161" s="48"/>
      <c r="D161" s="48"/>
      <c r="E161" s="48"/>
      <c r="F161" s="6"/>
      <c r="G161" s="7">
        <v>2</v>
      </c>
      <c r="H161" s="8" t="s">
        <v>145</v>
      </c>
      <c r="I161" s="8">
        <v>112739674.09999999</v>
      </c>
      <c r="J161" s="8">
        <v>112739674.09999999</v>
      </c>
      <c r="K161" s="8">
        <v>106055993.64</v>
      </c>
      <c r="L161" s="49" t="s">
        <v>381</v>
      </c>
      <c r="M161" s="49"/>
      <c r="N161" s="50"/>
      <c r="O161" s="50"/>
      <c r="P161" s="8">
        <v>7083906.8399999999</v>
      </c>
      <c r="Q161" s="49">
        <v>395805.65</v>
      </c>
      <c r="R161" s="49"/>
      <c r="S161" s="9"/>
    </row>
    <row r="162" spans="1:19" ht="11.1" customHeight="1" x14ac:dyDescent="0.2">
      <c r="A162" s="51" t="s">
        <v>232</v>
      </c>
      <c r="B162" s="51"/>
      <c r="C162" s="51"/>
      <c r="D162" s="51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</row>
    <row r="163" spans="1:19" ht="11.85" customHeight="1" x14ac:dyDescent="0.2">
      <c r="A163" s="5"/>
      <c r="B163" s="53" t="s">
        <v>233</v>
      </c>
      <c r="C163" s="53"/>
      <c r="D163" s="53"/>
      <c r="E163" s="53"/>
      <c r="F163" s="6"/>
      <c r="G163" s="7">
        <v>2</v>
      </c>
      <c r="H163" s="8" t="s">
        <v>145</v>
      </c>
      <c r="I163" s="8">
        <v>25521272.25</v>
      </c>
      <c r="J163" s="8">
        <v>25521272.25</v>
      </c>
      <c r="K163" s="8">
        <v>22509339.629999999</v>
      </c>
      <c r="L163" s="49" t="s">
        <v>450</v>
      </c>
      <c r="M163" s="49"/>
      <c r="N163" s="50"/>
      <c r="O163" s="50"/>
      <c r="P163" s="8">
        <v>3032396.79</v>
      </c>
      <c r="Q163" s="49">
        <v>19874.48</v>
      </c>
      <c r="R163" s="49"/>
      <c r="S163" s="9"/>
    </row>
    <row r="164" spans="1:19" ht="11.85" customHeight="1" x14ac:dyDescent="0.2">
      <c r="A164" s="48" t="s">
        <v>234</v>
      </c>
      <c r="B164" s="48"/>
      <c r="C164" s="48"/>
      <c r="D164" s="48"/>
      <c r="E164" s="48"/>
      <c r="F164" s="6"/>
      <c r="G164" s="7">
        <v>2</v>
      </c>
      <c r="H164" s="8" t="s">
        <v>145</v>
      </c>
      <c r="I164" s="8">
        <v>25521272.25</v>
      </c>
      <c r="J164" s="8">
        <v>25521272.25</v>
      </c>
      <c r="K164" s="8">
        <v>22509339.629999999</v>
      </c>
      <c r="L164" s="49" t="s">
        <v>450</v>
      </c>
      <c r="M164" s="49"/>
      <c r="N164" s="50"/>
      <c r="O164" s="50"/>
      <c r="P164" s="8">
        <v>3032396.79</v>
      </c>
      <c r="Q164" s="49">
        <v>19874.48</v>
      </c>
      <c r="R164" s="49"/>
      <c r="S164" s="9"/>
    </row>
    <row r="165" spans="1:19" ht="11.85" customHeight="1" x14ac:dyDescent="0.2">
      <c r="A165" s="51" t="s">
        <v>232</v>
      </c>
      <c r="B165" s="51"/>
      <c r="C165" s="51"/>
      <c r="D165" s="51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</row>
    <row r="166" spans="1:19" ht="11.1" customHeight="1" x14ac:dyDescent="0.2">
      <c r="A166" s="5"/>
      <c r="B166" s="53" t="s">
        <v>235</v>
      </c>
      <c r="C166" s="53"/>
      <c r="D166" s="53"/>
      <c r="E166" s="53"/>
      <c r="F166" s="6"/>
      <c r="G166" s="7">
        <v>2</v>
      </c>
      <c r="H166" s="8" t="s">
        <v>145</v>
      </c>
      <c r="I166" s="8">
        <v>28720879.23</v>
      </c>
      <c r="J166" s="8">
        <v>28720879.23</v>
      </c>
      <c r="K166" s="8">
        <v>26725153.649999999</v>
      </c>
      <c r="L166" s="49" t="s">
        <v>451</v>
      </c>
      <c r="M166" s="49"/>
      <c r="N166" s="50"/>
      <c r="O166" s="50"/>
      <c r="P166" s="8">
        <v>1999921.06</v>
      </c>
      <c r="Q166" s="49">
        <v>3313.82</v>
      </c>
      <c r="R166" s="49"/>
      <c r="S166" s="9"/>
    </row>
    <row r="167" spans="1:19" ht="11.85" customHeight="1" x14ac:dyDescent="0.2">
      <c r="A167" s="48" t="s">
        <v>234</v>
      </c>
      <c r="B167" s="48"/>
      <c r="C167" s="48"/>
      <c r="D167" s="48"/>
      <c r="E167" s="48"/>
      <c r="F167" s="6"/>
      <c r="G167" s="7">
        <v>2</v>
      </c>
      <c r="H167" s="8" t="s">
        <v>145</v>
      </c>
      <c r="I167" s="8">
        <v>28720879.23</v>
      </c>
      <c r="J167" s="8">
        <v>28720879.23</v>
      </c>
      <c r="K167" s="8">
        <v>26725153.649999999</v>
      </c>
      <c r="L167" s="49" t="s">
        <v>451</v>
      </c>
      <c r="M167" s="49"/>
      <c r="N167" s="50"/>
      <c r="O167" s="50"/>
      <c r="P167" s="8">
        <v>1999921.06</v>
      </c>
      <c r="Q167" s="49">
        <v>3313.82</v>
      </c>
      <c r="R167" s="49"/>
      <c r="S167" s="9"/>
    </row>
    <row r="168" spans="1:19" ht="11.85" customHeight="1" x14ac:dyDescent="0.2">
      <c r="A168" s="51" t="s">
        <v>232</v>
      </c>
      <c r="B168" s="51"/>
      <c r="C168" s="51"/>
      <c r="D168" s="51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</row>
    <row r="169" spans="1:19" ht="11.85" customHeight="1" x14ac:dyDescent="0.2">
      <c r="A169" s="5"/>
      <c r="B169" s="53" t="s">
        <v>236</v>
      </c>
      <c r="C169" s="53"/>
      <c r="D169" s="53"/>
      <c r="E169" s="53"/>
      <c r="F169" s="6"/>
      <c r="G169" s="7">
        <v>2</v>
      </c>
      <c r="H169" s="8" t="s">
        <v>145</v>
      </c>
      <c r="I169" s="8">
        <v>5215430.47</v>
      </c>
      <c r="J169" s="8">
        <v>5215430.47</v>
      </c>
      <c r="K169" s="8">
        <v>4858989.42</v>
      </c>
      <c r="L169" s="49" t="s">
        <v>452</v>
      </c>
      <c r="M169" s="49"/>
      <c r="N169" s="50"/>
      <c r="O169" s="50"/>
      <c r="P169" s="8">
        <v>358289.72</v>
      </c>
      <c r="Q169" s="49">
        <v>1848.67</v>
      </c>
      <c r="R169" s="49"/>
      <c r="S169" s="9"/>
    </row>
    <row r="170" spans="1:19" ht="11.1" customHeight="1" x14ac:dyDescent="0.2">
      <c r="A170" s="48" t="s">
        <v>234</v>
      </c>
      <c r="B170" s="48"/>
      <c r="C170" s="48"/>
      <c r="D170" s="48"/>
      <c r="E170" s="48"/>
      <c r="F170" s="6"/>
      <c r="G170" s="7">
        <v>2</v>
      </c>
      <c r="H170" s="8" t="s">
        <v>145</v>
      </c>
      <c r="I170" s="8">
        <v>5215430.47</v>
      </c>
      <c r="J170" s="8">
        <v>5215430.47</v>
      </c>
      <c r="K170" s="8">
        <v>4858989.42</v>
      </c>
      <c r="L170" s="49" t="s">
        <v>452</v>
      </c>
      <c r="M170" s="49"/>
      <c r="N170" s="50"/>
      <c r="O170" s="50"/>
      <c r="P170" s="8">
        <v>358289.72</v>
      </c>
      <c r="Q170" s="49">
        <v>1848.67</v>
      </c>
      <c r="R170" s="49"/>
      <c r="S170" s="9"/>
    </row>
    <row r="171" spans="1:19" ht="11.85" customHeight="1" x14ac:dyDescent="0.2">
      <c r="A171" s="51" t="s">
        <v>237</v>
      </c>
      <c r="B171" s="51"/>
      <c r="C171" s="51"/>
      <c r="D171" s="51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</row>
    <row r="172" spans="1:19" ht="11.85" customHeight="1" x14ac:dyDescent="0.2">
      <c r="A172" s="5"/>
      <c r="B172" s="53" t="s">
        <v>238</v>
      </c>
      <c r="C172" s="53"/>
      <c r="D172" s="53"/>
      <c r="E172" s="53"/>
      <c r="F172" s="6"/>
      <c r="G172" s="7">
        <v>2</v>
      </c>
      <c r="H172" s="8">
        <v>508947.23</v>
      </c>
      <c r="I172" s="8">
        <v>183221003</v>
      </c>
      <c r="J172" s="8">
        <v>183221003</v>
      </c>
      <c r="K172" s="8">
        <v>177752987.46000001</v>
      </c>
      <c r="L172" s="49" t="s">
        <v>453</v>
      </c>
      <c r="M172" s="49"/>
      <c r="N172" s="50"/>
      <c r="O172" s="50"/>
      <c r="P172" s="8">
        <v>6814619.5099999998</v>
      </c>
      <c r="Q172" s="49">
        <v>251951.14</v>
      </c>
      <c r="R172" s="49"/>
      <c r="S172" s="9"/>
    </row>
    <row r="173" spans="1:19" ht="11.85" customHeight="1" x14ac:dyDescent="0.2">
      <c r="A173" s="48" t="s">
        <v>239</v>
      </c>
      <c r="B173" s="48"/>
      <c r="C173" s="48"/>
      <c r="D173" s="48"/>
      <c r="E173" s="48"/>
      <c r="F173" s="6"/>
      <c r="G173" s="7">
        <v>2</v>
      </c>
      <c r="H173" s="8">
        <v>508947.23</v>
      </c>
      <c r="I173" s="8">
        <v>183221003</v>
      </c>
      <c r="J173" s="8">
        <v>183221003</v>
      </c>
      <c r="K173" s="8">
        <v>177752987.46000001</v>
      </c>
      <c r="L173" s="49" t="s">
        <v>453</v>
      </c>
      <c r="M173" s="49"/>
      <c r="N173" s="50"/>
      <c r="O173" s="50"/>
      <c r="P173" s="8">
        <v>6814619.5099999998</v>
      </c>
      <c r="Q173" s="49">
        <v>251951.14</v>
      </c>
      <c r="R173" s="49"/>
      <c r="S173" s="9"/>
    </row>
    <row r="174" spans="1:19" ht="11.1" customHeight="1" x14ac:dyDescent="0.2">
      <c r="A174" s="51" t="s">
        <v>240</v>
      </c>
      <c r="B174" s="51"/>
      <c r="C174" s="51"/>
      <c r="D174" s="51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</row>
    <row r="175" spans="1:19" ht="11.85" customHeight="1" x14ac:dyDescent="0.2">
      <c r="A175" s="5"/>
      <c r="B175" s="53" t="s">
        <v>241</v>
      </c>
      <c r="C175" s="53"/>
      <c r="D175" s="53"/>
      <c r="E175" s="53"/>
      <c r="F175" s="6"/>
      <c r="G175" s="7">
        <v>2</v>
      </c>
      <c r="H175" s="8" t="s">
        <v>145</v>
      </c>
      <c r="I175" s="8">
        <v>121950033.19</v>
      </c>
      <c r="J175" s="8">
        <v>121950033.19</v>
      </c>
      <c r="K175" s="8">
        <v>112678364.59999999</v>
      </c>
      <c r="L175" s="49" t="s">
        <v>454</v>
      </c>
      <c r="M175" s="49"/>
      <c r="N175" s="50"/>
      <c r="O175" s="50"/>
      <c r="P175" s="8">
        <v>9386238.8300000001</v>
      </c>
      <c r="Q175" s="49">
        <v>114570.24000000001</v>
      </c>
      <c r="R175" s="49"/>
      <c r="S175" s="9"/>
    </row>
    <row r="176" spans="1:19" ht="11.1" customHeight="1" x14ac:dyDescent="0.2">
      <c r="A176" s="48" t="s">
        <v>242</v>
      </c>
      <c r="B176" s="48"/>
      <c r="C176" s="48"/>
      <c r="D176" s="48"/>
      <c r="E176" s="48"/>
      <c r="F176" s="6"/>
      <c r="G176" s="7">
        <v>2</v>
      </c>
      <c r="H176" s="8" t="s">
        <v>145</v>
      </c>
      <c r="I176" s="8">
        <v>121950033.19</v>
      </c>
      <c r="J176" s="8">
        <v>121950033.19</v>
      </c>
      <c r="K176" s="8">
        <v>112678364.59999999</v>
      </c>
      <c r="L176" s="49" t="s">
        <v>454</v>
      </c>
      <c r="M176" s="49"/>
      <c r="N176" s="50"/>
      <c r="O176" s="50"/>
      <c r="P176" s="8">
        <v>9386238.8300000001</v>
      </c>
      <c r="Q176" s="49">
        <v>114570.24000000001</v>
      </c>
      <c r="R176" s="49"/>
      <c r="S176" s="9"/>
    </row>
    <row r="177" spans="1:19" ht="11.85" customHeight="1" x14ac:dyDescent="0.2">
      <c r="A177" s="51" t="s">
        <v>243</v>
      </c>
      <c r="B177" s="51"/>
      <c r="C177" s="51"/>
      <c r="D177" s="51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</row>
    <row r="178" spans="1:19" ht="11.85" customHeight="1" x14ac:dyDescent="0.2">
      <c r="A178" s="5"/>
      <c r="B178" s="53" t="s">
        <v>244</v>
      </c>
      <c r="C178" s="53"/>
      <c r="D178" s="53"/>
      <c r="E178" s="53"/>
      <c r="F178" s="6"/>
      <c r="G178" s="7">
        <v>2</v>
      </c>
      <c r="H178" s="8" t="s">
        <v>145</v>
      </c>
      <c r="I178" s="8">
        <v>133161064.39</v>
      </c>
      <c r="J178" s="8">
        <v>133161064.39</v>
      </c>
      <c r="K178" s="8">
        <v>115883608.59</v>
      </c>
      <c r="L178" s="49" t="s">
        <v>455</v>
      </c>
      <c r="M178" s="49"/>
      <c r="N178" s="50"/>
      <c r="O178" s="50"/>
      <c r="P178" s="8">
        <v>17587955.390000001</v>
      </c>
      <c r="Q178" s="49">
        <v>310499.59000000003</v>
      </c>
      <c r="R178" s="49"/>
      <c r="S178" s="9"/>
    </row>
    <row r="179" spans="1:19" ht="11.85" customHeight="1" x14ac:dyDescent="0.2">
      <c r="A179" s="48" t="s">
        <v>245</v>
      </c>
      <c r="B179" s="48"/>
      <c r="C179" s="48"/>
      <c r="D179" s="48"/>
      <c r="E179" s="48"/>
      <c r="F179" s="6"/>
      <c r="G179" s="7">
        <v>2</v>
      </c>
      <c r="H179" s="8" t="s">
        <v>145</v>
      </c>
      <c r="I179" s="8">
        <v>133161064.39</v>
      </c>
      <c r="J179" s="8">
        <v>133161064.39</v>
      </c>
      <c r="K179" s="8">
        <v>115883608.59</v>
      </c>
      <c r="L179" s="49" t="s">
        <v>455</v>
      </c>
      <c r="M179" s="49"/>
      <c r="N179" s="50"/>
      <c r="O179" s="50"/>
      <c r="P179" s="8">
        <v>17587955.390000001</v>
      </c>
      <c r="Q179" s="49">
        <v>310499.59000000003</v>
      </c>
      <c r="R179" s="49"/>
      <c r="S179" s="9"/>
    </row>
    <row r="180" spans="1:19" ht="11.1" customHeight="1" x14ac:dyDescent="0.2">
      <c r="A180" s="51" t="s">
        <v>246</v>
      </c>
      <c r="B180" s="51"/>
      <c r="C180" s="51"/>
      <c r="D180" s="51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</row>
    <row r="181" spans="1:19" ht="11.85" customHeight="1" x14ac:dyDescent="0.2">
      <c r="A181" s="5"/>
      <c r="B181" s="53" t="s">
        <v>247</v>
      </c>
      <c r="C181" s="53"/>
      <c r="D181" s="53"/>
      <c r="E181" s="53"/>
      <c r="F181" s="6"/>
      <c r="G181" s="7">
        <v>2</v>
      </c>
      <c r="H181" s="8" t="s">
        <v>145</v>
      </c>
      <c r="I181" s="8">
        <v>143370167.13</v>
      </c>
      <c r="J181" s="8">
        <v>143370167.13</v>
      </c>
      <c r="K181" s="8">
        <v>124200408.25</v>
      </c>
      <c r="L181" s="49" t="s">
        <v>456</v>
      </c>
      <c r="M181" s="49"/>
      <c r="N181" s="50"/>
      <c r="O181" s="50"/>
      <c r="P181" s="8">
        <v>19406080.050000001</v>
      </c>
      <c r="Q181" s="49">
        <v>236321.17</v>
      </c>
      <c r="R181" s="49"/>
      <c r="S181" s="9"/>
    </row>
    <row r="182" spans="1:19" ht="11.85" customHeight="1" x14ac:dyDescent="0.2">
      <c r="A182" s="48" t="s">
        <v>248</v>
      </c>
      <c r="B182" s="48"/>
      <c r="C182" s="48"/>
      <c r="D182" s="48"/>
      <c r="E182" s="48"/>
      <c r="F182" s="6"/>
      <c r="G182" s="7">
        <v>2</v>
      </c>
      <c r="H182" s="8" t="s">
        <v>145</v>
      </c>
      <c r="I182" s="8">
        <v>143370167.13</v>
      </c>
      <c r="J182" s="8">
        <v>143370167.13</v>
      </c>
      <c r="K182" s="8">
        <v>124200408.25</v>
      </c>
      <c r="L182" s="49" t="s">
        <v>456</v>
      </c>
      <c r="M182" s="49"/>
      <c r="N182" s="50"/>
      <c r="O182" s="50"/>
      <c r="P182" s="8">
        <v>19406080.050000001</v>
      </c>
      <c r="Q182" s="49">
        <v>236321.17</v>
      </c>
      <c r="R182" s="49"/>
      <c r="S182" s="9"/>
    </row>
    <row r="183" spans="1:19" ht="11.85" customHeight="1" x14ac:dyDescent="0.2">
      <c r="A183" s="51" t="s">
        <v>249</v>
      </c>
      <c r="B183" s="51"/>
      <c r="C183" s="51"/>
      <c r="D183" s="51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</row>
    <row r="184" spans="1:19" ht="11.1" customHeight="1" x14ac:dyDescent="0.2">
      <c r="A184" s="5"/>
      <c r="B184" s="53" t="s">
        <v>250</v>
      </c>
      <c r="C184" s="53"/>
      <c r="D184" s="53"/>
      <c r="E184" s="53"/>
      <c r="F184" s="6"/>
      <c r="G184" s="7">
        <v>2</v>
      </c>
      <c r="H184" s="8" t="s">
        <v>145</v>
      </c>
      <c r="I184" s="8">
        <v>19447816.109999999</v>
      </c>
      <c r="J184" s="8">
        <v>19447816.109999999</v>
      </c>
      <c r="K184" s="8">
        <v>17235692.850000001</v>
      </c>
      <c r="L184" s="49" t="s">
        <v>457</v>
      </c>
      <c r="M184" s="49"/>
      <c r="N184" s="50"/>
      <c r="O184" s="50"/>
      <c r="P184" s="8">
        <v>2272456.5299999998</v>
      </c>
      <c r="Q184" s="49">
        <v>60333.27</v>
      </c>
      <c r="R184" s="49"/>
      <c r="S184" s="9"/>
    </row>
    <row r="185" spans="1:19" ht="11.85" customHeight="1" x14ac:dyDescent="0.2">
      <c r="A185" s="48" t="s">
        <v>251</v>
      </c>
      <c r="B185" s="48"/>
      <c r="C185" s="48"/>
      <c r="D185" s="48"/>
      <c r="E185" s="48"/>
      <c r="F185" s="6"/>
      <c r="G185" s="7">
        <v>2</v>
      </c>
      <c r="H185" s="8" t="s">
        <v>145</v>
      </c>
      <c r="I185" s="8">
        <v>19447816.109999999</v>
      </c>
      <c r="J185" s="8">
        <v>19447816.109999999</v>
      </c>
      <c r="K185" s="8">
        <v>17235692.850000001</v>
      </c>
      <c r="L185" s="49" t="s">
        <v>457</v>
      </c>
      <c r="M185" s="49"/>
      <c r="N185" s="50"/>
      <c r="O185" s="50"/>
      <c r="P185" s="8">
        <v>2272456.5299999998</v>
      </c>
      <c r="Q185" s="49">
        <v>60333.27</v>
      </c>
      <c r="R185" s="49"/>
      <c r="S185" s="9"/>
    </row>
    <row r="186" spans="1:19" ht="11.85" customHeight="1" x14ac:dyDescent="0.2">
      <c r="A186" s="51" t="s">
        <v>249</v>
      </c>
      <c r="B186" s="51"/>
      <c r="C186" s="51"/>
      <c r="D186" s="51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</row>
    <row r="187" spans="1:19" ht="11.85" customHeight="1" x14ac:dyDescent="0.2">
      <c r="A187" s="5"/>
      <c r="B187" s="53" t="s">
        <v>252</v>
      </c>
      <c r="C187" s="53"/>
      <c r="D187" s="53"/>
      <c r="E187" s="53"/>
      <c r="F187" s="6"/>
      <c r="G187" s="7">
        <v>2</v>
      </c>
      <c r="H187" s="8" t="s">
        <v>145</v>
      </c>
      <c r="I187" s="8">
        <v>5446777.9800000004</v>
      </c>
      <c r="J187" s="8">
        <v>5446777.9800000004</v>
      </c>
      <c r="K187" s="8">
        <v>3543828.08</v>
      </c>
      <c r="L187" s="49" t="s">
        <v>458</v>
      </c>
      <c r="M187" s="49"/>
      <c r="N187" s="50"/>
      <c r="O187" s="50"/>
      <c r="P187" s="8">
        <v>1930371.57</v>
      </c>
      <c r="Q187" s="49">
        <v>27421.67</v>
      </c>
      <c r="R187" s="49"/>
      <c r="S187" s="9"/>
    </row>
    <row r="188" spans="1:19" ht="11.1" customHeight="1" x14ac:dyDescent="0.2">
      <c r="A188" s="48" t="s">
        <v>251</v>
      </c>
      <c r="B188" s="48"/>
      <c r="C188" s="48"/>
      <c r="D188" s="48"/>
      <c r="E188" s="48"/>
      <c r="F188" s="6"/>
      <c r="G188" s="7">
        <v>2</v>
      </c>
      <c r="H188" s="8" t="s">
        <v>145</v>
      </c>
      <c r="I188" s="8">
        <v>5446777.9800000004</v>
      </c>
      <c r="J188" s="8">
        <v>5446777.9800000004</v>
      </c>
      <c r="K188" s="8">
        <v>3543828.08</v>
      </c>
      <c r="L188" s="49" t="s">
        <v>458</v>
      </c>
      <c r="M188" s="49"/>
      <c r="N188" s="50"/>
      <c r="O188" s="50"/>
      <c r="P188" s="8">
        <v>1930371.57</v>
      </c>
      <c r="Q188" s="49">
        <v>27421.67</v>
      </c>
      <c r="R188" s="49"/>
      <c r="S188" s="9"/>
    </row>
    <row r="189" spans="1:19" ht="11.85" customHeight="1" x14ac:dyDescent="0.2">
      <c r="A189" s="51" t="s">
        <v>249</v>
      </c>
      <c r="B189" s="51"/>
      <c r="C189" s="51"/>
      <c r="D189" s="51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</row>
    <row r="190" spans="1:19" ht="11.85" customHeight="1" x14ac:dyDescent="0.2">
      <c r="A190" s="5"/>
      <c r="B190" s="53" t="s">
        <v>253</v>
      </c>
      <c r="C190" s="53"/>
      <c r="D190" s="53"/>
      <c r="E190" s="53"/>
      <c r="F190" s="6"/>
      <c r="G190" s="7">
        <v>2</v>
      </c>
      <c r="H190" s="8" t="s">
        <v>145</v>
      </c>
      <c r="I190" s="8">
        <v>8137199.3099999996</v>
      </c>
      <c r="J190" s="8">
        <v>8137199.3099999996</v>
      </c>
      <c r="K190" s="8">
        <v>5830317.9299999997</v>
      </c>
      <c r="L190" s="49" t="s">
        <v>459</v>
      </c>
      <c r="M190" s="49"/>
      <c r="N190" s="50"/>
      <c r="O190" s="50"/>
      <c r="P190" s="8">
        <v>2366417.36</v>
      </c>
      <c r="Q190" s="49">
        <v>59535.98</v>
      </c>
      <c r="R190" s="49"/>
      <c r="S190" s="9"/>
    </row>
    <row r="191" spans="1:19" ht="11.85" customHeight="1" x14ac:dyDescent="0.2">
      <c r="A191" s="48" t="s">
        <v>251</v>
      </c>
      <c r="B191" s="48"/>
      <c r="C191" s="48"/>
      <c r="D191" s="48"/>
      <c r="E191" s="48"/>
      <c r="F191" s="6"/>
      <c r="G191" s="7">
        <v>2</v>
      </c>
      <c r="H191" s="8" t="s">
        <v>145</v>
      </c>
      <c r="I191" s="8">
        <v>8137199.3099999996</v>
      </c>
      <c r="J191" s="8">
        <v>8137199.3099999996</v>
      </c>
      <c r="K191" s="8">
        <v>5830317.9299999997</v>
      </c>
      <c r="L191" s="49" t="s">
        <v>459</v>
      </c>
      <c r="M191" s="49"/>
      <c r="N191" s="50"/>
      <c r="O191" s="50"/>
      <c r="P191" s="8">
        <v>2366417.36</v>
      </c>
      <c r="Q191" s="49">
        <v>59535.98</v>
      </c>
      <c r="R191" s="49"/>
      <c r="S191" s="9"/>
    </row>
    <row r="192" spans="1:19" ht="11.1" customHeight="1" x14ac:dyDescent="0.2">
      <c r="A192" s="51" t="s">
        <v>249</v>
      </c>
      <c r="B192" s="51"/>
      <c r="C192" s="51"/>
      <c r="D192" s="51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</row>
    <row r="193" spans="1:19" ht="11.85" customHeight="1" x14ac:dyDescent="0.2">
      <c r="A193" s="5"/>
      <c r="B193" s="53" t="s">
        <v>254</v>
      </c>
      <c r="C193" s="53"/>
      <c r="D193" s="53"/>
      <c r="E193" s="53"/>
      <c r="F193" s="6"/>
      <c r="G193" s="7">
        <v>2</v>
      </c>
      <c r="H193" s="8" t="s">
        <v>145</v>
      </c>
      <c r="I193" s="8">
        <v>5633148.7000000002</v>
      </c>
      <c r="J193" s="8">
        <v>5633148.7000000002</v>
      </c>
      <c r="K193" s="8">
        <v>5045477.3600000003</v>
      </c>
      <c r="L193" s="49" t="s">
        <v>460</v>
      </c>
      <c r="M193" s="49"/>
      <c r="N193" s="50"/>
      <c r="O193" s="50"/>
      <c r="P193" s="8">
        <v>593481.61</v>
      </c>
      <c r="Q193" s="49">
        <v>5810.27</v>
      </c>
      <c r="R193" s="49"/>
      <c r="S193" s="9"/>
    </row>
    <row r="194" spans="1:19" ht="11.85" customHeight="1" x14ac:dyDescent="0.2">
      <c r="A194" s="48" t="s">
        <v>251</v>
      </c>
      <c r="B194" s="48"/>
      <c r="C194" s="48"/>
      <c r="D194" s="48"/>
      <c r="E194" s="48"/>
      <c r="F194" s="6"/>
      <c r="G194" s="7">
        <v>2</v>
      </c>
      <c r="H194" s="8" t="s">
        <v>145</v>
      </c>
      <c r="I194" s="8">
        <v>5633148.7000000002</v>
      </c>
      <c r="J194" s="8">
        <v>5633148.7000000002</v>
      </c>
      <c r="K194" s="8">
        <v>5045477.3600000003</v>
      </c>
      <c r="L194" s="49" t="s">
        <v>460</v>
      </c>
      <c r="M194" s="49"/>
      <c r="N194" s="50"/>
      <c r="O194" s="50"/>
      <c r="P194" s="8">
        <v>593481.61</v>
      </c>
      <c r="Q194" s="49">
        <v>5810.27</v>
      </c>
      <c r="R194" s="49"/>
      <c r="S194" s="9"/>
    </row>
    <row r="195" spans="1:19" ht="11.85" customHeight="1" x14ac:dyDescent="0.2">
      <c r="A195" s="51" t="s">
        <v>255</v>
      </c>
      <c r="B195" s="51"/>
      <c r="C195" s="51"/>
      <c r="D195" s="51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</row>
    <row r="196" spans="1:19" ht="11.1" customHeight="1" x14ac:dyDescent="0.2">
      <c r="A196" s="5"/>
      <c r="B196" s="53" t="s">
        <v>256</v>
      </c>
      <c r="C196" s="53"/>
      <c r="D196" s="53"/>
      <c r="E196" s="53"/>
      <c r="F196" s="6"/>
      <c r="G196" s="7">
        <v>2</v>
      </c>
      <c r="H196" s="8">
        <v>31571.66</v>
      </c>
      <c r="I196" s="8">
        <v>550814988.50999999</v>
      </c>
      <c r="J196" s="8">
        <v>550814988.50999999</v>
      </c>
      <c r="K196" s="8">
        <v>509594953.05000001</v>
      </c>
      <c r="L196" s="49" t="s">
        <v>375</v>
      </c>
      <c r="M196" s="49"/>
      <c r="N196" s="50"/>
      <c r="O196" s="50"/>
      <c r="P196" s="8">
        <v>42253060.229999997</v>
      </c>
      <c r="Q196" s="49">
        <v>905489.32</v>
      </c>
      <c r="R196" s="49"/>
      <c r="S196" s="9"/>
    </row>
    <row r="197" spans="1:19" ht="11.85" customHeight="1" x14ac:dyDescent="0.2">
      <c r="A197" s="48" t="s">
        <v>257</v>
      </c>
      <c r="B197" s="48"/>
      <c r="C197" s="48"/>
      <c r="D197" s="48"/>
      <c r="E197" s="48"/>
      <c r="F197" s="6"/>
      <c r="G197" s="7">
        <v>2</v>
      </c>
      <c r="H197" s="8">
        <v>31571.66</v>
      </c>
      <c r="I197" s="8">
        <v>550814988.50999999</v>
      </c>
      <c r="J197" s="8">
        <v>550814988.50999999</v>
      </c>
      <c r="K197" s="8">
        <v>509594953.05000001</v>
      </c>
      <c r="L197" s="49" t="s">
        <v>375</v>
      </c>
      <c r="M197" s="49"/>
      <c r="N197" s="50"/>
      <c r="O197" s="50"/>
      <c r="P197" s="8">
        <v>42253060.229999997</v>
      </c>
      <c r="Q197" s="49">
        <v>905489.32</v>
      </c>
      <c r="R197" s="49"/>
      <c r="S197" s="9"/>
    </row>
    <row r="198" spans="1:19" ht="11.85" customHeight="1" x14ac:dyDescent="0.2">
      <c r="A198" s="51" t="s">
        <v>258</v>
      </c>
      <c r="B198" s="51"/>
      <c r="C198" s="51"/>
      <c r="D198" s="51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</row>
    <row r="199" spans="1:19" ht="11.85" customHeight="1" x14ac:dyDescent="0.2">
      <c r="A199" s="5"/>
      <c r="B199" s="53" t="s">
        <v>259</v>
      </c>
      <c r="C199" s="53"/>
      <c r="D199" s="53"/>
      <c r="E199" s="53"/>
      <c r="F199" s="6"/>
      <c r="G199" s="7">
        <v>2</v>
      </c>
      <c r="H199" s="8">
        <v>40303.769999999997</v>
      </c>
      <c r="I199" s="8">
        <v>16135057.050000001</v>
      </c>
      <c r="J199" s="8">
        <v>16135057.050000001</v>
      </c>
      <c r="K199" s="8">
        <v>12420477.470000001</v>
      </c>
      <c r="L199" s="49" t="s">
        <v>461</v>
      </c>
      <c r="M199" s="49"/>
      <c r="N199" s="50"/>
      <c r="O199" s="50"/>
      <c r="P199" s="8">
        <v>3774298.6</v>
      </c>
      <c r="Q199" s="49">
        <v>19415.25</v>
      </c>
      <c r="R199" s="49"/>
      <c r="S199" s="9"/>
    </row>
    <row r="200" spans="1:19" ht="11.1" customHeight="1" x14ac:dyDescent="0.2">
      <c r="A200" s="48" t="s">
        <v>260</v>
      </c>
      <c r="B200" s="48"/>
      <c r="C200" s="48"/>
      <c r="D200" s="48"/>
      <c r="E200" s="48"/>
      <c r="F200" s="6"/>
      <c r="G200" s="7">
        <v>2</v>
      </c>
      <c r="H200" s="8">
        <v>40303.769999999997</v>
      </c>
      <c r="I200" s="8">
        <v>16135057.050000001</v>
      </c>
      <c r="J200" s="8">
        <v>16135057.050000001</v>
      </c>
      <c r="K200" s="8">
        <v>12420477.470000001</v>
      </c>
      <c r="L200" s="49" t="s">
        <v>461</v>
      </c>
      <c r="M200" s="49"/>
      <c r="N200" s="50"/>
      <c r="O200" s="50"/>
      <c r="P200" s="8">
        <v>3774298.6</v>
      </c>
      <c r="Q200" s="49">
        <v>19415.25</v>
      </c>
      <c r="R200" s="49"/>
      <c r="S200" s="9"/>
    </row>
    <row r="201" spans="1:19" ht="11.85" customHeight="1" x14ac:dyDescent="0.2">
      <c r="A201" s="51" t="s">
        <v>258</v>
      </c>
      <c r="B201" s="51"/>
      <c r="C201" s="51"/>
      <c r="D201" s="51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</row>
    <row r="202" spans="1:19" ht="11.85" customHeight="1" x14ac:dyDescent="0.2">
      <c r="A202" s="5"/>
      <c r="B202" s="53" t="s">
        <v>261</v>
      </c>
      <c r="C202" s="53"/>
      <c r="D202" s="53"/>
      <c r="E202" s="53"/>
      <c r="F202" s="6"/>
      <c r="G202" s="7">
        <v>2</v>
      </c>
      <c r="H202" s="8" t="s">
        <v>145</v>
      </c>
      <c r="I202" s="8">
        <v>41580722.850000001</v>
      </c>
      <c r="J202" s="8">
        <v>41580722.850000001</v>
      </c>
      <c r="K202" s="8">
        <v>37612067.579999998</v>
      </c>
      <c r="L202" s="49" t="s">
        <v>462</v>
      </c>
      <c r="M202" s="49"/>
      <c r="N202" s="50"/>
      <c r="O202" s="50"/>
      <c r="P202" s="8">
        <v>3996210.21</v>
      </c>
      <c r="Q202" s="49">
        <v>27554.94</v>
      </c>
      <c r="R202" s="49"/>
      <c r="S202" s="9"/>
    </row>
    <row r="203" spans="1:19" ht="11.85" customHeight="1" x14ac:dyDescent="0.2">
      <c r="A203" s="48" t="s">
        <v>260</v>
      </c>
      <c r="B203" s="48"/>
      <c r="C203" s="48"/>
      <c r="D203" s="48"/>
      <c r="E203" s="48"/>
      <c r="F203" s="6"/>
      <c r="G203" s="7">
        <v>2</v>
      </c>
      <c r="H203" s="8" t="s">
        <v>145</v>
      </c>
      <c r="I203" s="8">
        <v>41580722.850000001</v>
      </c>
      <c r="J203" s="8">
        <v>41580722.850000001</v>
      </c>
      <c r="K203" s="8">
        <v>37612067.579999998</v>
      </c>
      <c r="L203" s="49" t="s">
        <v>462</v>
      </c>
      <c r="M203" s="49"/>
      <c r="N203" s="50"/>
      <c r="O203" s="50"/>
      <c r="P203" s="8">
        <v>3996210.21</v>
      </c>
      <c r="Q203" s="49">
        <v>27554.94</v>
      </c>
      <c r="R203" s="49"/>
      <c r="S203" s="9"/>
    </row>
    <row r="204" spans="1:19" ht="11.1" customHeight="1" x14ac:dyDescent="0.2">
      <c r="A204" s="51" t="s">
        <v>258</v>
      </c>
      <c r="B204" s="51"/>
      <c r="C204" s="51"/>
      <c r="D204" s="51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</row>
    <row r="205" spans="1:19" ht="11.85" customHeight="1" x14ac:dyDescent="0.2">
      <c r="A205" s="5"/>
      <c r="B205" s="53" t="s">
        <v>262</v>
      </c>
      <c r="C205" s="53"/>
      <c r="D205" s="53"/>
      <c r="E205" s="53"/>
      <c r="F205" s="6"/>
      <c r="G205" s="7">
        <v>2</v>
      </c>
      <c r="H205" s="8" t="s">
        <v>263</v>
      </c>
      <c r="I205" s="8">
        <v>24742880.809999999</v>
      </c>
      <c r="J205" s="8">
        <v>24742880.809999999</v>
      </c>
      <c r="K205" s="8">
        <v>21045067.350000001</v>
      </c>
      <c r="L205" s="49" t="s">
        <v>368</v>
      </c>
      <c r="M205" s="49"/>
      <c r="N205" s="50"/>
      <c r="O205" s="50"/>
      <c r="P205" s="8">
        <v>3700656.89</v>
      </c>
      <c r="Q205" s="49">
        <v>3084.58</v>
      </c>
      <c r="R205" s="49"/>
      <c r="S205" s="9"/>
    </row>
    <row r="206" spans="1:19" ht="11.85" customHeight="1" x14ac:dyDescent="0.2">
      <c r="A206" s="48" t="s">
        <v>260</v>
      </c>
      <c r="B206" s="48"/>
      <c r="C206" s="48"/>
      <c r="D206" s="48"/>
      <c r="E206" s="48"/>
      <c r="F206" s="6"/>
      <c r="G206" s="7">
        <v>2</v>
      </c>
      <c r="H206" s="8" t="s">
        <v>263</v>
      </c>
      <c r="I206" s="8">
        <v>24742880.809999999</v>
      </c>
      <c r="J206" s="8">
        <v>24742880.809999999</v>
      </c>
      <c r="K206" s="8">
        <v>21045067.350000001</v>
      </c>
      <c r="L206" s="49" t="s">
        <v>368</v>
      </c>
      <c r="M206" s="49"/>
      <c r="N206" s="50"/>
      <c r="O206" s="50"/>
      <c r="P206" s="8">
        <v>3700656.89</v>
      </c>
      <c r="Q206" s="49">
        <v>3084.58</v>
      </c>
      <c r="R206" s="49"/>
      <c r="S206" s="9"/>
    </row>
    <row r="207" spans="1:19" ht="11.85" customHeight="1" x14ac:dyDescent="0.2">
      <c r="A207" s="51" t="s">
        <v>258</v>
      </c>
      <c r="B207" s="51"/>
      <c r="C207" s="51"/>
      <c r="D207" s="51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</row>
    <row r="208" spans="1:19" ht="11.1" customHeight="1" x14ac:dyDescent="0.2">
      <c r="A208" s="5"/>
      <c r="B208" s="53" t="s">
        <v>264</v>
      </c>
      <c r="C208" s="53"/>
      <c r="D208" s="53"/>
      <c r="E208" s="53"/>
      <c r="F208" s="6"/>
      <c r="G208" s="7">
        <v>2</v>
      </c>
      <c r="H208" s="8" t="s">
        <v>145</v>
      </c>
      <c r="I208" s="8">
        <v>9047574.3800000008</v>
      </c>
      <c r="J208" s="8">
        <v>9047574.3800000008</v>
      </c>
      <c r="K208" s="8">
        <v>6157204.5999999996</v>
      </c>
      <c r="L208" s="49" t="s">
        <v>463</v>
      </c>
      <c r="M208" s="49"/>
      <c r="N208" s="50"/>
      <c r="O208" s="50"/>
      <c r="P208" s="8">
        <v>2904433.01</v>
      </c>
      <c r="Q208" s="49">
        <v>14063.23</v>
      </c>
      <c r="R208" s="49"/>
      <c r="S208" s="9"/>
    </row>
    <row r="209" spans="1:19" ht="11.85" customHeight="1" x14ac:dyDescent="0.2">
      <c r="A209" s="48" t="s">
        <v>260</v>
      </c>
      <c r="B209" s="48"/>
      <c r="C209" s="48"/>
      <c r="D209" s="48"/>
      <c r="E209" s="48"/>
      <c r="F209" s="6"/>
      <c r="G209" s="7">
        <v>2</v>
      </c>
      <c r="H209" s="8" t="s">
        <v>145</v>
      </c>
      <c r="I209" s="8">
        <v>9047574.3800000008</v>
      </c>
      <c r="J209" s="8">
        <v>9047574.3800000008</v>
      </c>
      <c r="K209" s="8">
        <v>6157204.5999999996</v>
      </c>
      <c r="L209" s="49" t="s">
        <v>463</v>
      </c>
      <c r="M209" s="49"/>
      <c r="N209" s="50"/>
      <c r="O209" s="50"/>
      <c r="P209" s="8">
        <v>2904433.01</v>
      </c>
      <c r="Q209" s="49">
        <v>14063.23</v>
      </c>
      <c r="R209" s="49"/>
      <c r="S209" s="9"/>
    </row>
    <row r="210" spans="1:19" ht="11.85" customHeight="1" x14ac:dyDescent="0.2">
      <c r="A210" s="51" t="s">
        <v>258</v>
      </c>
      <c r="B210" s="51"/>
      <c r="C210" s="51"/>
      <c r="D210" s="51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</row>
    <row r="211" spans="1:19" ht="11.85" customHeight="1" x14ac:dyDescent="0.2">
      <c r="A211" s="5"/>
      <c r="B211" s="53" t="s">
        <v>265</v>
      </c>
      <c r="C211" s="53"/>
      <c r="D211" s="53"/>
      <c r="E211" s="53"/>
      <c r="F211" s="6"/>
      <c r="G211" s="7">
        <v>2</v>
      </c>
      <c r="H211" s="8" t="s">
        <v>145</v>
      </c>
      <c r="I211" s="8">
        <v>32844343.18</v>
      </c>
      <c r="J211" s="8">
        <v>32844343.18</v>
      </c>
      <c r="K211" s="8">
        <v>24557336.609999999</v>
      </c>
      <c r="L211" s="49" t="s">
        <v>464</v>
      </c>
      <c r="M211" s="49"/>
      <c r="N211" s="50"/>
      <c r="O211" s="50"/>
      <c r="P211" s="8">
        <v>8349023.3799999999</v>
      </c>
      <c r="Q211" s="49">
        <v>62016.81</v>
      </c>
      <c r="R211" s="49"/>
      <c r="S211" s="9"/>
    </row>
    <row r="212" spans="1:19" ht="11.1" customHeight="1" x14ac:dyDescent="0.2">
      <c r="A212" s="48" t="s">
        <v>260</v>
      </c>
      <c r="B212" s="48"/>
      <c r="C212" s="48"/>
      <c r="D212" s="48"/>
      <c r="E212" s="48"/>
      <c r="F212" s="6"/>
      <c r="G212" s="7">
        <v>2</v>
      </c>
      <c r="H212" s="8" t="s">
        <v>145</v>
      </c>
      <c r="I212" s="8">
        <v>32844343.18</v>
      </c>
      <c r="J212" s="8">
        <v>32844343.18</v>
      </c>
      <c r="K212" s="8">
        <v>24557336.609999999</v>
      </c>
      <c r="L212" s="49" t="s">
        <v>464</v>
      </c>
      <c r="M212" s="49"/>
      <c r="N212" s="50"/>
      <c r="O212" s="50"/>
      <c r="P212" s="8">
        <v>8349023.3799999999</v>
      </c>
      <c r="Q212" s="49">
        <v>62016.81</v>
      </c>
      <c r="R212" s="49"/>
      <c r="S212" s="9"/>
    </row>
    <row r="213" spans="1:19" ht="11.85" customHeight="1" x14ac:dyDescent="0.2">
      <c r="A213" s="51" t="s">
        <v>258</v>
      </c>
      <c r="B213" s="51"/>
      <c r="C213" s="51"/>
      <c r="D213" s="51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</row>
    <row r="214" spans="1:19" ht="11.85" customHeight="1" x14ac:dyDescent="0.2">
      <c r="A214" s="5"/>
      <c r="B214" s="53" t="s">
        <v>266</v>
      </c>
      <c r="C214" s="53"/>
      <c r="D214" s="53"/>
      <c r="E214" s="53"/>
      <c r="F214" s="6"/>
      <c r="G214" s="7">
        <v>2</v>
      </c>
      <c r="H214" s="8" t="s">
        <v>145</v>
      </c>
      <c r="I214" s="8">
        <v>34370890.539999999</v>
      </c>
      <c r="J214" s="8">
        <v>34370890.539999999</v>
      </c>
      <c r="K214" s="8">
        <v>26033978.440000001</v>
      </c>
      <c r="L214" s="49" t="s">
        <v>465</v>
      </c>
      <c r="M214" s="49"/>
      <c r="N214" s="50"/>
      <c r="O214" s="50"/>
      <c r="P214" s="8">
        <v>8381952.4400000004</v>
      </c>
      <c r="Q214" s="49">
        <v>45040.34</v>
      </c>
      <c r="R214" s="49"/>
      <c r="S214" s="9"/>
    </row>
    <row r="215" spans="1:19" ht="11.85" customHeight="1" x14ac:dyDescent="0.2">
      <c r="A215" s="48" t="s">
        <v>260</v>
      </c>
      <c r="B215" s="48"/>
      <c r="C215" s="48"/>
      <c r="D215" s="48"/>
      <c r="E215" s="48"/>
      <c r="F215" s="6"/>
      <c r="G215" s="7">
        <v>2</v>
      </c>
      <c r="H215" s="8" t="s">
        <v>145</v>
      </c>
      <c r="I215" s="8">
        <v>34370890.539999999</v>
      </c>
      <c r="J215" s="8">
        <v>34370890.539999999</v>
      </c>
      <c r="K215" s="8">
        <v>26033978.440000001</v>
      </c>
      <c r="L215" s="49" t="s">
        <v>465</v>
      </c>
      <c r="M215" s="49"/>
      <c r="N215" s="50"/>
      <c r="O215" s="50"/>
      <c r="P215" s="8">
        <v>8381952.4400000004</v>
      </c>
      <c r="Q215" s="49">
        <v>45040.34</v>
      </c>
      <c r="R215" s="49"/>
      <c r="S215" s="9"/>
    </row>
    <row r="216" spans="1:19" ht="11.1" customHeight="1" x14ac:dyDescent="0.2">
      <c r="A216" s="51" t="s">
        <v>258</v>
      </c>
      <c r="B216" s="51"/>
      <c r="C216" s="51"/>
      <c r="D216" s="51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</row>
    <row r="217" spans="1:19" ht="11.85" customHeight="1" x14ac:dyDescent="0.2">
      <c r="A217" s="5"/>
      <c r="B217" s="53" t="s">
        <v>267</v>
      </c>
      <c r="C217" s="53"/>
      <c r="D217" s="53"/>
      <c r="E217" s="53"/>
      <c r="F217" s="6"/>
      <c r="G217" s="7">
        <v>2</v>
      </c>
      <c r="H217" s="8">
        <v>125682.87</v>
      </c>
      <c r="I217" s="8">
        <v>1613206.56</v>
      </c>
      <c r="J217" s="8">
        <v>1613206.56</v>
      </c>
      <c r="K217" s="8">
        <v>683041.07</v>
      </c>
      <c r="L217" s="49" t="s">
        <v>466</v>
      </c>
      <c r="M217" s="49"/>
      <c r="N217" s="50"/>
      <c r="O217" s="50"/>
      <c r="P217" s="8">
        <v>1055848.3600000001</v>
      </c>
      <c r="Q217" s="49" t="s">
        <v>145</v>
      </c>
      <c r="R217" s="49"/>
      <c r="S217" s="9"/>
    </row>
    <row r="218" spans="1:19" ht="11.1" customHeight="1" x14ac:dyDescent="0.2">
      <c r="A218" s="48" t="s">
        <v>260</v>
      </c>
      <c r="B218" s="48"/>
      <c r="C218" s="48"/>
      <c r="D218" s="48"/>
      <c r="E218" s="48"/>
      <c r="F218" s="6"/>
      <c r="G218" s="7">
        <v>2</v>
      </c>
      <c r="H218" s="8">
        <v>125682.87</v>
      </c>
      <c r="I218" s="8">
        <v>1613206.56</v>
      </c>
      <c r="J218" s="8">
        <v>1613206.56</v>
      </c>
      <c r="K218" s="8">
        <v>683041.07</v>
      </c>
      <c r="L218" s="49" t="s">
        <v>466</v>
      </c>
      <c r="M218" s="49"/>
      <c r="N218" s="50"/>
      <c r="O218" s="50"/>
      <c r="P218" s="8">
        <v>1055848.3600000001</v>
      </c>
      <c r="Q218" s="49" t="s">
        <v>145</v>
      </c>
      <c r="R218" s="49"/>
      <c r="S218" s="9"/>
    </row>
    <row r="219" spans="1:19" ht="11.85" customHeight="1" x14ac:dyDescent="0.2">
      <c r="A219" s="51" t="s">
        <v>258</v>
      </c>
      <c r="B219" s="51"/>
      <c r="C219" s="51"/>
      <c r="D219" s="51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</row>
    <row r="220" spans="1:19" ht="11.85" customHeight="1" x14ac:dyDescent="0.2">
      <c r="A220" s="5"/>
      <c r="B220" s="53" t="s">
        <v>268</v>
      </c>
      <c r="C220" s="53"/>
      <c r="D220" s="53"/>
      <c r="E220" s="53"/>
      <c r="F220" s="6"/>
      <c r="G220" s="7">
        <v>2</v>
      </c>
      <c r="H220" s="8" t="s">
        <v>145</v>
      </c>
      <c r="I220" s="8">
        <v>19921617.84</v>
      </c>
      <c r="J220" s="8">
        <v>19921617.84</v>
      </c>
      <c r="K220" s="8">
        <v>16486607.710000001</v>
      </c>
      <c r="L220" s="49" t="s">
        <v>467</v>
      </c>
      <c r="M220" s="49"/>
      <c r="N220" s="50"/>
      <c r="O220" s="50"/>
      <c r="P220" s="8">
        <v>3478645.07</v>
      </c>
      <c r="Q220" s="49">
        <v>43634.94</v>
      </c>
      <c r="R220" s="49"/>
      <c r="S220" s="9"/>
    </row>
    <row r="221" spans="1:19" ht="11.85" customHeight="1" x14ac:dyDescent="0.2">
      <c r="A221" s="48" t="s">
        <v>260</v>
      </c>
      <c r="B221" s="48"/>
      <c r="C221" s="48"/>
      <c r="D221" s="48"/>
      <c r="E221" s="48"/>
      <c r="F221" s="6"/>
      <c r="G221" s="7">
        <v>2</v>
      </c>
      <c r="H221" s="8" t="s">
        <v>145</v>
      </c>
      <c r="I221" s="8">
        <v>19921617.84</v>
      </c>
      <c r="J221" s="8">
        <v>19921617.84</v>
      </c>
      <c r="K221" s="8">
        <v>16486607.710000001</v>
      </c>
      <c r="L221" s="49" t="s">
        <v>467</v>
      </c>
      <c r="M221" s="49"/>
      <c r="N221" s="50"/>
      <c r="O221" s="50"/>
      <c r="P221" s="8">
        <v>3478645.07</v>
      </c>
      <c r="Q221" s="49">
        <v>43634.94</v>
      </c>
      <c r="R221" s="49"/>
      <c r="S221" s="9"/>
    </row>
    <row r="222" spans="1:19" ht="11.1" customHeight="1" x14ac:dyDescent="0.2">
      <c r="A222" s="51" t="s">
        <v>269</v>
      </c>
      <c r="B222" s="51"/>
      <c r="C222" s="51"/>
      <c r="D222" s="51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</row>
    <row r="223" spans="1:19" ht="11.85" customHeight="1" x14ac:dyDescent="0.2">
      <c r="A223" s="5"/>
      <c r="B223" s="53" t="s">
        <v>270</v>
      </c>
      <c r="C223" s="53"/>
      <c r="D223" s="53"/>
      <c r="E223" s="53"/>
      <c r="F223" s="6"/>
      <c r="G223" s="7">
        <v>2</v>
      </c>
      <c r="H223" s="8">
        <v>354096.36</v>
      </c>
      <c r="I223" s="8">
        <v>298476358.94</v>
      </c>
      <c r="J223" s="8">
        <v>298476358.94</v>
      </c>
      <c r="K223" s="8">
        <v>250049012.30000001</v>
      </c>
      <c r="L223" s="49" t="s">
        <v>468</v>
      </c>
      <c r="M223" s="49"/>
      <c r="N223" s="50"/>
      <c r="O223" s="50"/>
      <c r="P223" s="8">
        <v>49590770.329999998</v>
      </c>
      <c r="Q223" s="49">
        <v>682342.95</v>
      </c>
      <c r="R223" s="49"/>
      <c r="S223" s="9"/>
    </row>
    <row r="224" spans="1:19" ht="11.85" customHeight="1" x14ac:dyDescent="0.2">
      <c r="A224" s="48" t="s">
        <v>271</v>
      </c>
      <c r="B224" s="48"/>
      <c r="C224" s="48"/>
      <c r="D224" s="48"/>
      <c r="E224" s="48"/>
      <c r="F224" s="6"/>
      <c r="G224" s="7">
        <v>2</v>
      </c>
      <c r="H224" s="8">
        <v>354096.36</v>
      </c>
      <c r="I224" s="8">
        <v>298476358.94</v>
      </c>
      <c r="J224" s="8">
        <v>298476358.94</v>
      </c>
      <c r="K224" s="8">
        <v>250049012.30000001</v>
      </c>
      <c r="L224" s="49" t="s">
        <v>468</v>
      </c>
      <c r="M224" s="49"/>
      <c r="N224" s="50"/>
      <c r="O224" s="50"/>
      <c r="P224" s="8">
        <v>49590770.329999998</v>
      </c>
      <c r="Q224" s="49">
        <v>682342.95</v>
      </c>
      <c r="R224" s="49"/>
      <c r="S224" s="9"/>
    </row>
    <row r="225" spans="1:19" ht="11.85" customHeight="1" x14ac:dyDescent="0.2">
      <c r="A225" s="51" t="s">
        <v>272</v>
      </c>
      <c r="B225" s="51"/>
      <c r="C225" s="51"/>
      <c r="D225" s="51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</row>
    <row r="226" spans="1:19" ht="11.1" customHeight="1" x14ac:dyDescent="0.2">
      <c r="A226" s="5"/>
      <c r="B226" s="53" t="s">
        <v>273</v>
      </c>
      <c r="C226" s="53"/>
      <c r="D226" s="53"/>
      <c r="E226" s="53"/>
      <c r="F226" s="6"/>
      <c r="G226" s="7">
        <v>2</v>
      </c>
      <c r="H226" s="8">
        <v>688270.98</v>
      </c>
      <c r="I226" s="8">
        <v>2044386081.0599999</v>
      </c>
      <c r="J226" s="8">
        <v>2044386081.0599999</v>
      </c>
      <c r="K226" s="8">
        <v>1959071948.99</v>
      </c>
      <c r="L226" s="49" t="s">
        <v>469</v>
      </c>
      <c r="M226" s="49"/>
      <c r="N226" s="50"/>
      <c r="O226" s="50"/>
      <c r="P226" s="8">
        <v>91231871.189999998</v>
      </c>
      <c r="Q226" s="49">
        <v>5115818.68</v>
      </c>
      <c r="R226" s="49"/>
      <c r="S226" s="9"/>
    </row>
    <row r="227" spans="1:19" ht="11.85" customHeight="1" x14ac:dyDescent="0.2">
      <c r="A227" s="48" t="s">
        <v>274</v>
      </c>
      <c r="B227" s="48"/>
      <c r="C227" s="48"/>
      <c r="D227" s="48"/>
      <c r="E227" s="48"/>
      <c r="F227" s="6"/>
      <c r="G227" s="7">
        <v>2</v>
      </c>
      <c r="H227" s="8">
        <v>688270.98</v>
      </c>
      <c r="I227" s="8">
        <v>2044386081.0599999</v>
      </c>
      <c r="J227" s="8">
        <v>2044386081.0599999</v>
      </c>
      <c r="K227" s="8">
        <v>1959071948.99</v>
      </c>
      <c r="L227" s="49" t="s">
        <v>469</v>
      </c>
      <c r="M227" s="49"/>
      <c r="N227" s="50"/>
      <c r="O227" s="50"/>
      <c r="P227" s="8">
        <v>91231871.189999998</v>
      </c>
      <c r="Q227" s="49">
        <v>5115818.68</v>
      </c>
      <c r="R227" s="49"/>
      <c r="S227" s="9"/>
    </row>
    <row r="228" spans="1:19" ht="11.85" customHeight="1" x14ac:dyDescent="0.2">
      <c r="A228" s="51" t="s">
        <v>275</v>
      </c>
      <c r="B228" s="51"/>
      <c r="C228" s="51"/>
      <c r="D228" s="51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</row>
    <row r="229" spans="1:19" ht="11.85" customHeight="1" x14ac:dyDescent="0.2">
      <c r="A229" s="5"/>
      <c r="B229" s="53" t="s">
        <v>276</v>
      </c>
      <c r="C229" s="53"/>
      <c r="D229" s="53"/>
      <c r="E229" s="53"/>
      <c r="F229" s="6"/>
      <c r="G229" s="7">
        <v>2</v>
      </c>
      <c r="H229" s="8" t="s">
        <v>145</v>
      </c>
      <c r="I229" s="8">
        <v>171921587.65000001</v>
      </c>
      <c r="J229" s="8">
        <v>171921587.65000001</v>
      </c>
      <c r="K229" s="8">
        <v>158695780.21000001</v>
      </c>
      <c r="L229" s="49" t="s">
        <v>470</v>
      </c>
      <c r="M229" s="49"/>
      <c r="N229" s="50"/>
      <c r="O229" s="50"/>
      <c r="P229" s="8">
        <v>13458354.26</v>
      </c>
      <c r="Q229" s="49">
        <v>219446.65</v>
      </c>
      <c r="R229" s="49"/>
      <c r="S229" s="9"/>
    </row>
    <row r="230" spans="1:19" ht="11.1" customHeight="1" x14ac:dyDescent="0.2">
      <c r="A230" s="48" t="s">
        <v>277</v>
      </c>
      <c r="B230" s="48"/>
      <c r="C230" s="48"/>
      <c r="D230" s="48"/>
      <c r="E230" s="48"/>
      <c r="F230" s="6"/>
      <c r="G230" s="7">
        <v>2</v>
      </c>
      <c r="H230" s="8" t="s">
        <v>145</v>
      </c>
      <c r="I230" s="8">
        <v>171921587.65000001</v>
      </c>
      <c r="J230" s="8">
        <v>171921587.65000001</v>
      </c>
      <c r="K230" s="8">
        <v>158695780.21000001</v>
      </c>
      <c r="L230" s="49" t="s">
        <v>470</v>
      </c>
      <c r="M230" s="49"/>
      <c r="N230" s="50"/>
      <c r="O230" s="50"/>
      <c r="P230" s="8">
        <v>13458354.26</v>
      </c>
      <c r="Q230" s="49">
        <v>219446.65</v>
      </c>
      <c r="R230" s="49"/>
      <c r="S230" s="9"/>
    </row>
    <row r="231" spans="1:19" ht="11.85" customHeight="1" x14ac:dyDescent="0.2">
      <c r="A231" s="51" t="s">
        <v>278</v>
      </c>
      <c r="B231" s="51"/>
      <c r="C231" s="51"/>
      <c r="D231" s="51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</row>
    <row r="232" spans="1:19" ht="11.85" customHeight="1" x14ac:dyDescent="0.2">
      <c r="A232" s="5"/>
      <c r="B232" s="53" t="s">
        <v>279</v>
      </c>
      <c r="C232" s="53"/>
      <c r="D232" s="53"/>
      <c r="E232" s="53"/>
      <c r="F232" s="6"/>
      <c r="G232" s="7">
        <v>2</v>
      </c>
      <c r="H232" s="8" t="s">
        <v>145</v>
      </c>
      <c r="I232" s="8">
        <v>16385982.939999999</v>
      </c>
      <c r="J232" s="8">
        <v>16385982.939999999</v>
      </c>
      <c r="K232" s="8">
        <v>13568034.91</v>
      </c>
      <c r="L232" s="49" t="s">
        <v>471</v>
      </c>
      <c r="M232" s="49"/>
      <c r="N232" s="50"/>
      <c r="O232" s="50"/>
      <c r="P232" s="8">
        <v>2827189.74</v>
      </c>
      <c r="Q232" s="49">
        <v>9241.7099999999991</v>
      </c>
      <c r="R232" s="49"/>
      <c r="S232" s="9"/>
    </row>
    <row r="233" spans="1:19" ht="11.85" customHeight="1" x14ac:dyDescent="0.2">
      <c r="A233" s="48" t="s">
        <v>280</v>
      </c>
      <c r="B233" s="48"/>
      <c r="C233" s="48"/>
      <c r="D233" s="48"/>
      <c r="E233" s="48"/>
      <c r="F233" s="6"/>
      <c r="G233" s="7">
        <v>2</v>
      </c>
      <c r="H233" s="8" t="s">
        <v>145</v>
      </c>
      <c r="I233" s="8">
        <v>16385982.939999999</v>
      </c>
      <c r="J233" s="8">
        <v>16385982.939999999</v>
      </c>
      <c r="K233" s="8">
        <v>13568034.91</v>
      </c>
      <c r="L233" s="49" t="s">
        <v>471</v>
      </c>
      <c r="M233" s="49"/>
      <c r="N233" s="50"/>
      <c r="O233" s="50"/>
      <c r="P233" s="8">
        <v>2827189.74</v>
      </c>
      <c r="Q233" s="49">
        <v>9241.7099999999991</v>
      </c>
      <c r="R233" s="49"/>
      <c r="S233" s="9"/>
    </row>
    <row r="234" spans="1:19" ht="11.1" customHeight="1" x14ac:dyDescent="0.2">
      <c r="A234" s="51" t="s">
        <v>278</v>
      </c>
      <c r="B234" s="51"/>
      <c r="C234" s="51"/>
      <c r="D234" s="51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</row>
    <row r="235" spans="1:19" ht="11.85" customHeight="1" x14ac:dyDescent="0.2">
      <c r="A235" s="5"/>
      <c r="B235" s="53" t="s">
        <v>281</v>
      </c>
      <c r="C235" s="53"/>
      <c r="D235" s="53"/>
      <c r="E235" s="53"/>
      <c r="F235" s="6"/>
      <c r="G235" s="7">
        <v>2</v>
      </c>
      <c r="H235" s="8" t="s">
        <v>145</v>
      </c>
      <c r="I235" s="8">
        <v>15813573.310000001</v>
      </c>
      <c r="J235" s="8">
        <v>15813573.310000001</v>
      </c>
      <c r="K235" s="8">
        <v>10290974.66</v>
      </c>
      <c r="L235" s="49" t="s">
        <v>472</v>
      </c>
      <c r="M235" s="49"/>
      <c r="N235" s="50"/>
      <c r="O235" s="50"/>
      <c r="P235" s="8">
        <v>5564098.3899999997</v>
      </c>
      <c r="Q235" s="49">
        <v>41499.74</v>
      </c>
      <c r="R235" s="49"/>
      <c r="S235" s="9"/>
    </row>
    <row r="236" spans="1:19" ht="11.85" customHeight="1" x14ac:dyDescent="0.2">
      <c r="A236" s="48" t="s">
        <v>280</v>
      </c>
      <c r="B236" s="48"/>
      <c r="C236" s="48"/>
      <c r="D236" s="48"/>
      <c r="E236" s="48"/>
      <c r="F236" s="6"/>
      <c r="G236" s="7">
        <v>2</v>
      </c>
      <c r="H236" s="8" t="s">
        <v>145</v>
      </c>
      <c r="I236" s="8">
        <v>15813573.310000001</v>
      </c>
      <c r="J236" s="8">
        <v>15813573.310000001</v>
      </c>
      <c r="K236" s="8">
        <v>10290974.66</v>
      </c>
      <c r="L236" s="49" t="s">
        <v>472</v>
      </c>
      <c r="M236" s="49"/>
      <c r="N236" s="50"/>
      <c r="O236" s="50"/>
      <c r="P236" s="8">
        <v>5564098.3899999997</v>
      </c>
      <c r="Q236" s="49">
        <v>41499.74</v>
      </c>
      <c r="R236" s="49"/>
      <c r="S236" s="9"/>
    </row>
    <row r="237" spans="1:19" ht="11.85" customHeight="1" x14ac:dyDescent="0.2">
      <c r="A237" s="51" t="s">
        <v>278</v>
      </c>
      <c r="B237" s="51"/>
      <c r="C237" s="51"/>
      <c r="D237" s="51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</row>
    <row r="238" spans="1:19" ht="11.1" customHeight="1" x14ac:dyDescent="0.2">
      <c r="A238" s="5"/>
      <c r="B238" s="53" t="s">
        <v>282</v>
      </c>
      <c r="C238" s="53"/>
      <c r="D238" s="53"/>
      <c r="E238" s="53"/>
      <c r="F238" s="6"/>
      <c r="G238" s="7">
        <v>2</v>
      </c>
      <c r="H238" s="8" t="s">
        <v>145</v>
      </c>
      <c r="I238" s="8">
        <v>8147188.9699999997</v>
      </c>
      <c r="J238" s="8">
        <v>8147188.9699999997</v>
      </c>
      <c r="K238" s="8">
        <v>5669631.2400000002</v>
      </c>
      <c r="L238" s="49" t="s">
        <v>473</v>
      </c>
      <c r="M238" s="49"/>
      <c r="N238" s="50"/>
      <c r="O238" s="50"/>
      <c r="P238" s="8">
        <v>2486647.02</v>
      </c>
      <c r="Q238" s="49">
        <v>9089.2900000000009</v>
      </c>
      <c r="R238" s="49"/>
      <c r="S238" s="9"/>
    </row>
    <row r="239" spans="1:19" ht="11.85" customHeight="1" x14ac:dyDescent="0.2">
      <c r="A239" s="48" t="s">
        <v>280</v>
      </c>
      <c r="B239" s="48"/>
      <c r="C239" s="48"/>
      <c r="D239" s="48"/>
      <c r="E239" s="48"/>
      <c r="F239" s="6"/>
      <c r="G239" s="7">
        <v>2</v>
      </c>
      <c r="H239" s="8" t="s">
        <v>145</v>
      </c>
      <c r="I239" s="8">
        <v>8147188.9699999997</v>
      </c>
      <c r="J239" s="8">
        <v>8147188.9699999997</v>
      </c>
      <c r="K239" s="8">
        <v>5669631.2400000002</v>
      </c>
      <c r="L239" s="49" t="s">
        <v>473</v>
      </c>
      <c r="M239" s="49"/>
      <c r="N239" s="50"/>
      <c r="O239" s="50"/>
      <c r="P239" s="8">
        <v>2486647.02</v>
      </c>
      <c r="Q239" s="49">
        <v>9089.2900000000009</v>
      </c>
      <c r="R239" s="49"/>
      <c r="S239" s="9"/>
    </row>
    <row r="240" spans="1:19" ht="11.85" customHeight="1" x14ac:dyDescent="0.2">
      <c r="A240" s="51" t="s">
        <v>283</v>
      </c>
      <c r="B240" s="51"/>
      <c r="C240" s="51"/>
      <c r="D240" s="51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</row>
    <row r="241" spans="1:19" ht="11.85" customHeight="1" x14ac:dyDescent="0.2">
      <c r="A241" s="5"/>
      <c r="B241" s="53" t="s">
        <v>284</v>
      </c>
      <c r="C241" s="53"/>
      <c r="D241" s="53"/>
      <c r="E241" s="53"/>
      <c r="F241" s="6"/>
      <c r="G241" s="7">
        <v>2</v>
      </c>
      <c r="H241" s="8" t="s">
        <v>285</v>
      </c>
      <c r="I241" s="8">
        <v>407244800.17000002</v>
      </c>
      <c r="J241" s="8">
        <v>407244800.17000002</v>
      </c>
      <c r="K241" s="8">
        <v>377208526.26999998</v>
      </c>
      <c r="L241" s="49" t="s">
        <v>474</v>
      </c>
      <c r="M241" s="49"/>
      <c r="N241" s="50"/>
      <c r="O241" s="50"/>
      <c r="P241" s="8">
        <v>30717543.640000001</v>
      </c>
      <c r="Q241" s="49">
        <v>664170.26</v>
      </c>
      <c r="R241" s="49"/>
      <c r="S241" s="9"/>
    </row>
    <row r="242" spans="1:19" ht="11.1" customHeight="1" x14ac:dyDescent="0.2">
      <c r="A242" s="48" t="s">
        <v>286</v>
      </c>
      <c r="B242" s="48"/>
      <c r="C242" s="48"/>
      <c r="D242" s="48"/>
      <c r="E242" s="48"/>
      <c r="F242" s="6"/>
      <c r="G242" s="7">
        <v>2</v>
      </c>
      <c r="H242" s="8" t="s">
        <v>285</v>
      </c>
      <c r="I242" s="8">
        <v>407244800.17000002</v>
      </c>
      <c r="J242" s="8">
        <v>407244800.17000002</v>
      </c>
      <c r="K242" s="8">
        <v>377208526.26999998</v>
      </c>
      <c r="L242" s="49" t="s">
        <v>474</v>
      </c>
      <c r="M242" s="49"/>
      <c r="N242" s="50"/>
      <c r="O242" s="50"/>
      <c r="P242" s="8">
        <v>30717543.640000001</v>
      </c>
      <c r="Q242" s="49">
        <v>664170.26</v>
      </c>
      <c r="R242" s="49"/>
      <c r="S242" s="9"/>
    </row>
    <row r="243" spans="1:19" ht="11.85" customHeight="1" x14ac:dyDescent="0.2">
      <c r="A243" s="51" t="s">
        <v>287</v>
      </c>
      <c r="B243" s="51"/>
      <c r="C243" s="51"/>
      <c r="D243" s="51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</row>
    <row r="244" spans="1:19" ht="11.85" customHeight="1" x14ac:dyDescent="0.2">
      <c r="A244" s="5"/>
      <c r="B244" s="53" t="s">
        <v>288</v>
      </c>
      <c r="C244" s="53"/>
      <c r="D244" s="53"/>
      <c r="E244" s="53"/>
      <c r="F244" s="6"/>
      <c r="G244" s="7">
        <v>2</v>
      </c>
      <c r="H244" s="8" t="s">
        <v>145</v>
      </c>
      <c r="I244" s="8">
        <v>17470265.57</v>
      </c>
      <c r="J244" s="8">
        <v>17470265.57</v>
      </c>
      <c r="K244" s="8">
        <v>15351328.91</v>
      </c>
      <c r="L244" s="49" t="s">
        <v>475</v>
      </c>
      <c r="M244" s="49"/>
      <c r="N244" s="50"/>
      <c r="O244" s="50"/>
      <c r="P244" s="8">
        <v>2168972.33</v>
      </c>
      <c r="Q244" s="49">
        <v>50035.67</v>
      </c>
      <c r="R244" s="49"/>
      <c r="S244" s="9"/>
    </row>
    <row r="245" spans="1:19" ht="11.85" customHeight="1" x14ac:dyDescent="0.2">
      <c r="A245" s="48" t="s">
        <v>289</v>
      </c>
      <c r="B245" s="48"/>
      <c r="C245" s="48"/>
      <c r="D245" s="48"/>
      <c r="E245" s="48"/>
      <c r="F245" s="6"/>
      <c r="G245" s="7">
        <v>2</v>
      </c>
      <c r="H245" s="8" t="s">
        <v>145</v>
      </c>
      <c r="I245" s="8">
        <v>17470265.57</v>
      </c>
      <c r="J245" s="8">
        <v>17470265.57</v>
      </c>
      <c r="K245" s="8">
        <v>15351328.91</v>
      </c>
      <c r="L245" s="49" t="s">
        <v>475</v>
      </c>
      <c r="M245" s="49"/>
      <c r="N245" s="50"/>
      <c r="O245" s="50"/>
      <c r="P245" s="8">
        <v>2168972.33</v>
      </c>
      <c r="Q245" s="49">
        <v>50035.67</v>
      </c>
      <c r="R245" s="49"/>
      <c r="S245" s="9"/>
    </row>
    <row r="246" spans="1:19" ht="11.1" customHeight="1" x14ac:dyDescent="0.2">
      <c r="A246" s="51" t="s">
        <v>287</v>
      </c>
      <c r="B246" s="51"/>
      <c r="C246" s="51"/>
      <c r="D246" s="51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</row>
    <row r="247" spans="1:19" ht="11.85" customHeight="1" x14ac:dyDescent="0.2">
      <c r="A247" s="5"/>
      <c r="B247" s="53" t="s">
        <v>290</v>
      </c>
      <c r="C247" s="53"/>
      <c r="D247" s="53"/>
      <c r="E247" s="53"/>
      <c r="F247" s="6"/>
      <c r="G247" s="7">
        <v>2</v>
      </c>
      <c r="H247" s="8" t="s">
        <v>145</v>
      </c>
      <c r="I247" s="8">
        <v>11848909.66</v>
      </c>
      <c r="J247" s="8">
        <v>11848909.66</v>
      </c>
      <c r="K247" s="8">
        <v>9816211.3499999996</v>
      </c>
      <c r="L247" s="49" t="s">
        <v>476</v>
      </c>
      <c r="M247" s="49"/>
      <c r="N247" s="50"/>
      <c r="O247" s="50"/>
      <c r="P247" s="8">
        <v>2035018.57</v>
      </c>
      <c r="Q247" s="49">
        <v>2320.2600000000002</v>
      </c>
      <c r="R247" s="49"/>
      <c r="S247" s="9"/>
    </row>
    <row r="248" spans="1:19" ht="11.85" customHeight="1" x14ac:dyDescent="0.2">
      <c r="A248" s="48" t="s">
        <v>289</v>
      </c>
      <c r="B248" s="48"/>
      <c r="C248" s="48"/>
      <c r="D248" s="48"/>
      <c r="E248" s="48"/>
      <c r="F248" s="6"/>
      <c r="G248" s="7">
        <v>2</v>
      </c>
      <c r="H248" s="8" t="s">
        <v>145</v>
      </c>
      <c r="I248" s="8">
        <v>11848909.66</v>
      </c>
      <c r="J248" s="8">
        <v>11848909.66</v>
      </c>
      <c r="K248" s="8">
        <v>9816211.3499999996</v>
      </c>
      <c r="L248" s="49" t="s">
        <v>476</v>
      </c>
      <c r="M248" s="49"/>
      <c r="N248" s="50"/>
      <c r="O248" s="50"/>
      <c r="P248" s="8">
        <v>2035018.57</v>
      </c>
      <c r="Q248" s="49">
        <v>2320.2600000000002</v>
      </c>
      <c r="R248" s="49"/>
      <c r="S248" s="9"/>
    </row>
    <row r="249" spans="1:19" ht="11.85" customHeight="1" x14ac:dyDescent="0.2">
      <c r="A249" s="51" t="s">
        <v>287</v>
      </c>
      <c r="B249" s="51"/>
      <c r="C249" s="51"/>
      <c r="D249" s="51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</row>
    <row r="250" spans="1:19" ht="11.1" customHeight="1" x14ac:dyDescent="0.2">
      <c r="A250" s="5"/>
      <c r="B250" s="53" t="s">
        <v>291</v>
      </c>
      <c r="C250" s="53"/>
      <c r="D250" s="53"/>
      <c r="E250" s="53"/>
      <c r="F250" s="6"/>
      <c r="G250" s="7">
        <v>2</v>
      </c>
      <c r="H250" s="8" t="s">
        <v>145</v>
      </c>
      <c r="I250" s="8">
        <v>4612888.25</v>
      </c>
      <c r="J250" s="8">
        <v>4612888.25</v>
      </c>
      <c r="K250" s="8">
        <v>4406934.54</v>
      </c>
      <c r="L250" s="49" t="s">
        <v>477</v>
      </c>
      <c r="M250" s="49"/>
      <c r="N250" s="50"/>
      <c r="O250" s="50"/>
      <c r="P250" s="8">
        <v>211814.65</v>
      </c>
      <c r="Q250" s="49">
        <v>5860.94</v>
      </c>
      <c r="R250" s="49"/>
      <c r="S250" s="9"/>
    </row>
    <row r="251" spans="1:19" ht="11.85" customHeight="1" x14ac:dyDescent="0.2">
      <c r="A251" s="48" t="s">
        <v>289</v>
      </c>
      <c r="B251" s="48"/>
      <c r="C251" s="48"/>
      <c r="D251" s="48"/>
      <c r="E251" s="48"/>
      <c r="F251" s="6"/>
      <c r="G251" s="7">
        <v>2</v>
      </c>
      <c r="H251" s="8" t="s">
        <v>145</v>
      </c>
      <c r="I251" s="8">
        <v>4612888.25</v>
      </c>
      <c r="J251" s="8">
        <v>4612888.25</v>
      </c>
      <c r="K251" s="8">
        <v>4406934.54</v>
      </c>
      <c r="L251" s="49" t="s">
        <v>477</v>
      </c>
      <c r="M251" s="49"/>
      <c r="N251" s="50"/>
      <c r="O251" s="50"/>
      <c r="P251" s="8">
        <v>211814.65</v>
      </c>
      <c r="Q251" s="49">
        <v>5860.94</v>
      </c>
      <c r="R251" s="49"/>
      <c r="S251" s="9"/>
    </row>
    <row r="252" spans="1:19" ht="11.85" customHeight="1" x14ac:dyDescent="0.2">
      <c r="A252" s="51" t="s">
        <v>287</v>
      </c>
      <c r="B252" s="51"/>
      <c r="C252" s="51"/>
      <c r="D252" s="51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</row>
    <row r="253" spans="1:19" ht="11.85" customHeight="1" x14ac:dyDescent="0.2">
      <c r="A253" s="5"/>
      <c r="B253" s="53" t="s">
        <v>292</v>
      </c>
      <c r="C253" s="53"/>
      <c r="D253" s="53"/>
      <c r="E253" s="53"/>
      <c r="F253" s="6"/>
      <c r="G253" s="7">
        <v>2</v>
      </c>
      <c r="H253" s="8" t="s">
        <v>145</v>
      </c>
      <c r="I253" s="8">
        <v>3009600.82</v>
      </c>
      <c r="J253" s="8">
        <v>3009600.82</v>
      </c>
      <c r="K253" s="8">
        <v>2828029.99</v>
      </c>
      <c r="L253" s="49" t="s">
        <v>162</v>
      </c>
      <c r="M253" s="49"/>
      <c r="N253" s="50"/>
      <c r="O253" s="50"/>
      <c r="P253" s="8">
        <v>184112.18</v>
      </c>
      <c r="Q253" s="49">
        <v>2541.35</v>
      </c>
      <c r="R253" s="49"/>
      <c r="S253" s="9"/>
    </row>
    <row r="254" spans="1:19" ht="11.1" customHeight="1" x14ac:dyDescent="0.2">
      <c r="A254" s="48" t="s">
        <v>289</v>
      </c>
      <c r="B254" s="48"/>
      <c r="C254" s="48"/>
      <c r="D254" s="48"/>
      <c r="E254" s="48"/>
      <c r="F254" s="6"/>
      <c r="G254" s="7">
        <v>2</v>
      </c>
      <c r="H254" s="8" t="s">
        <v>145</v>
      </c>
      <c r="I254" s="8">
        <v>3009600.82</v>
      </c>
      <c r="J254" s="8">
        <v>3009600.82</v>
      </c>
      <c r="K254" s="8">
        <v>2828029.99</v>
      </c>
      <c r="L254" s="49" t="s">
        <v>162</v>
      </c>
      <c r="M254" s="49"/>
      <c r="N254" s="50"/>
      <c r="O254" s="50"/>
      <c r="P254" s="8">
        <v>184112.18</v>
      </c>
      <c r="Q254" s="49">
        <v>2541.35</v>
      </c>
      <c r="R254" s="49"/>
      <c r="S254" s="9"/>
    </row>
    <row r="255" spans="1:19" ht="11.85" customHeight="1" x14ac:dyDescent="0.2">
      <c r="A255" s="51" t="s">
        <v>287</v>
      </c>
      <c r="B255" s="51"/>
      <c r="C255" s="51"/>
      <c r="D255" s="51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</row>
    <row r="256" spans="1:19" ht="11.85" customHeight="1" x14ac:dyDescent="0.2">
      <c r="A256" s="5"/>
      <c r="B256" s="53" t="s">
        <v>293</v>
      </c>
      <c r="C256" s="53"/>
      <c r="D256" s="53"/>
      <c r="E256" s="53"/>
      <c r="F256" s="6"/>
      <c r="G256" s="7">
        <v>2</v>
      </c>
      <c r="H256" s="8" t="s">
        <v>145</v>
      </c>
      <c r="I256" s="8">
        <v>1433996.43</v>
      </c>
      <c r="J256" s="8">
        <v>1433996.43</v>
      </c>
      <c r="K256" s="8">
        <v>1194397.55</v>
      </c>
      <c r="L256" s="49" t="s">
        <v>478</v>
      </c>
      <c r="M256" s="49"/>
      <c r="N256" s="50"/>
      <c r="O256" s="50"/>
      <c r="P256" s="8">
        <v>242235.26</v>
      </c>
      <c r="Q256" s="49">
        <v>2636.38</v>
      </c>
      <c r="R256" s="49"/>
      <c r="S256" s="9"/>
    </row>
    <row r="257" spans="1:19" ht="11.85" customHeight="1" x14ac:dyDescent="0.2">
      <c r="A257" s="48" t="s">
        <v>289</v>
      </c>
      <c r="B257" s="48"/>
      <c r="C257" s="48"/>
      <c r="D257" s="48"/>
      <c r="E257" s="48"/>
      <c r="F257" s="6"/>
      <c r="G257" s="7">
        <v>2</v>
      </c>
      <c r="H257" s="8" t="s">
        <v>145</v>
      </c>
      <c r="I257" s="8">
        <v>1433996.43</v>
      </c>
      <c r="J257" s="8">
        <v>1433996.43</v>
      </c>
      <c r="K257" s="8">
        <v>1194397.55</v>
      </c>
      <c r="L257" s="49" t="s">
        <v>478</v>
      </c>
      <c r="M257" s="49"/>
      <c r="N257" s="50"/>
      <c r="O257" s="50"/>
      <c r="P257" s="8">
        <v>242235.26</v>
      </c>
      <c r="Q257" s="49">
        <v>2636.38</v>
      </c>
      <c r="R257" s="49"/>
      <c r="S257" s="9"/>
    </row>
    <row r="258" spans="1:19" ht="11.1" customHeight="1" x14ac:dyDescent="0.2">
      <c r="A258" s="51" t="s">
        <v>287</v>
      </c>
      <c r="B258" s="51"/>
      <c r="C258" s="51"/>
      <c r="D258" s="51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</row>
    <row r="259" spans="1:19" ht="11.85" customHeight="1" x14ac:dyDescent="0.2">
      <c r="A259" s="5"/>
      <c r="B259" s="53" t="s">
        <v>294</v>
      </c>
      <c r="C259" s="53"/>
      <c r="D259" s="53"/>
      <c r="E259" s="53"/>
      <c r="F259" s="6"/>
      <c r="G259" s="7">
        <v>2</v>
      </c>
      <c r="H259" s="8" t="s">
        <v>145</v>
      </c>
      <c r="I259" s="8">
        <v>2994541.72</v>
      </c>
      <c r="J259" s="8">
        <v>2994541.72</v>
      </c>
      <c r="K259" s="8">
        <v>2841764.42</v>
      </c>
      <c r="L259" s="49" t="s">
        <v>479</v>
      </c>
      <c r="M259" s="49"/>
      <c r="N259" s="50"/>
      <c r="O259" s="50"/>
      <c r="P259" s="8">
        <v>157958.66</v>
      </c>
      <c r="Q259" s="49">
        <v>5181.3599999999997</v>
      </c>
      <c r="R259" s="49"/>
      <c r="S259" s="9"/>
    </row>
    <row r="260" spans="1:19" ht="11.1" customHeight="1" x14ac:dyDescent="0.2">
      <c r="A260" s="48" t="s">
        <v>289</v>
      </c>
      <c r="B260" s="48"/>
      <c r="C260" s="48"/>
      <c r="D260" s="48"/>
      <c r="E260" s="48"/>
      <c r="F260" s="6"/>
      <c r="G260" s="7">
        <v>2</v>
      </c>
      <c r="H260" s="8" t="s">
        <v>145</v>
      </c>
      <c r="I260" s="8">
        <v>2994541.72</v>
      </c>
      <c r="J260" s="8">
        <v>2994541.72</v>
      </c>
      <c r="K260" s="8">
        <v>2841764.42</v>
      </c>
      <c r="L260" s="49" t="s">
        <v>479</v>
      </c>
      <c r="M260" s="49"/>
      <c r="N260" s="50"/>
      <c r="O260" s="50"/>
      <c r="P260" s="8">
        <v>157958.66</v>
      </c>
      <c r="Q260" s="49">
        <v>5181.3599999999997</v>
      </c>
      <c r="R260" s="49"/>
      <c r="S260" s="9"/>
    </row>
    <row r="261" spans="1:19" ht="11.85" customHeight="1" x14ac:dyDescent="0.2">
      <c r="A261" s="51" t="s">
        <v>287</v>
      </c>
      <c r="B261" s="51"/>
      <c r="C261" s="51"/>
      <c r="D261" s="51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</row>
    <row r="262" spans="1:19" ht="11.85" customHeight="1" x14ac:dyDescent="0.2">
      <c r="A262" s="5"/>
      <c r="B262" s="53" t="s">
        <v>295</v>
      </c>
      <c r="C262" s="53"/>
      <c r="D262" s="53"/>
      <c r="E262" s="53"/>
      <c r="F262" s="6"/>
      <c r="G262" s="7">
        <v>2</v>
      </c>
      <c r="H262" s="8" t="s">
        <v>145</v>
      </c>
      <c r="I262" s="8">
        <v>6862240.8799999999</v>
      </c>
      <c r="J262" s="8">
        <v>6862240.8799999999</v>
      </c>
      <c r="K262" s="8">
        <v>6315018.6399999997</v>
      </c>
      <c r="L262" s="49" t="s">
        <v>480</v>
      </c>
      <c r="M262" s="49"/>
      <c r="N262" s="50"/>
      <c r="O262" s="50"/>
      <c r="P262" s="8">
        <v>572378.76</v>
      </c>
      <c r="Q262" s="49">
        <v>25156.52</v>
      </c>
      <c r="R262" s="49"/>
      <c r="S262" s="9"/>
    </row>
    <row r="263" spans="1:19" ht="11.85" customHeight="1" x14ac:dyDescent="0.2">
      <c r="A263" s="48" t="s">
        <v>289</v>
      </c>
      <c r="B263" s="48"/>
      <c r="C263" s="48"/>
      <c r="D263" s="48"/>
      <c r="E263" s="48"/>
      <c r="F263" s="6"/>
      <c r="G263" s="7">
        <v>2</v>
      </c>
      <c r="H263" s="8" t="s">
        <v>145</v>
      </c>
      <c r="I263" s="8">
        <v>6862240.8799999999</v>
      </c>
      <c r="J263" s="8">
        <v>6862240.8799999999</v>
      </c>
      <c r="K263" s="8">
        <v>6315018.6399999997</v>
      </c>
      <c r="L263" s="49" t="s">
        <v>480</v>
      </c>
      <c r="M263" s="49"/>
      <c r="N263" s="50"/>
      <c r="O263" s="50"/>
      <c r="P263" s="8">
        <v>572378.76</v>
      </c>
      <c r="Q263" s="49">
        <v>25156.52</v>
      </c>
      <c r="R263" s="49"/>
      <c r="S263" s="9"/>
    </row>
    <row r="264" spans="1:19" ht="11.1" customHeight="1" x14ac:dyDescent="0.2">
      <c r="A264" s="51" t="s">
        <v>287</v>
      </c>
      <c r="B264" s="51"/>
      <c r="C264" s="51"/>
      <c r="D264" s="51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</row>
    <row r="265" spans="1:19" ht="11.85" customHeight="1" x14ac:dyDescent="0.2">
      <c r="A265" s="5"/>
      <c r="B265" s="53" t="s">
        <v>296</v>
      </c>
      <c r="C265" s="53"/>
      <c r="D265" s="53"/>
      <c r="E265" s="53"/>
      <c r="F265" s="6"/>
      <c r="G265" s="7">
        <v>2</v>
      </c>
      <c r="H265" s="8" t="s">
        <v>145</v>
      </c>
      <c r="I265" s="8">
        <v>3407630.9</v>
      </c>
      <c r="J265" s="8">
        <v>3407630.9</v>
      </c>
      <c r="K265" s="8">
        <v>3162743.11</v>
      </c>
      <c r="L265" s="49" t="s">
        <v>481</v>
      </c>
      <c r="M265" s="49"/>
      <c r="N265" s="50"/>
      <c r="O265" s="50"/>
      <c r="P265" s="8">
        <v>244888.59</v>
      </c>
      <c r="Q265" s="49" t="s">
        <v>371</v>
      </c>
      <c r="R265" s="49"/>
      <c r="S265" s="9"/>
    </row>
    <row r="266" spans="1:19" ht="11.85" customHeight="1" x14ac:dyDescent="0.2">
      <c r="A266" s="48" t="s">
        <v>289</v>
      </c>
      <c r="B266" s="48"/>
      <c r="C266" s="48"/>
      <c r="D266" s="48"/>
      <c r="E266" s="48"/>
      <c r="F266" s="6"/>
      <c r="G266" s="7">
        <v>2</v>
      </c>
      <c r="H266" s="8" t="s">
        <v>145</v>
      </c>
      <c r="I266" s="8">
        <v>3407630.9</v>
      </c>
      <c r="J266" s="8">
        <v>3407630.9</v>
      </c>
      <c r="K266" s="8">
        <v>3162743.11</v>
      </c>
      <c r="L266" s="49" t="s">
        <v>481</v>
      </c>
      <c r="M266" s="49"/>
      <c r="N266" s="50"/>
      <c r="O266" s="50"/>
      <c r="P266" s="8">
        <v>244888.59</v>
      </c>
      <c r="Q266" s="49" t="s">
        <v>371</v>
      </c>
      <c r="R266" s="49"/>
      <c r="S266" s="9"/>
    </row>
    <row r="267" spans="1:19" ht="11.85" customHeight="1" x14ac:dyDescent="0.2">
      <c r="A267" s="51" t="s">
        <v>287</v>
      </c>
      <c r="B267" s="51"/>
      <c r="C267" s="51"/>
      <c r="D267" s="51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</row>
    <row r="268" spans="1:19" ht="11.1" customHeight="1" x14ac:dyDescent="0.2">
      <c r="A268" s="5"/>
      <c r="B268" s="53" t="s">
        <v>297</v>
      </c>
      <c r="C268" s="53"/>
      <c r="D268" s="53"/>
      <c r="E268" s="53"/>
      <c r="F268" s="6"/>
      <c r="G268" s="7">
        <v>2</v>
      </c>
      <c r="H268" s="8" t="s">
        <v>145</v>
      </c>
      <c r="I268" s="8">
        <v>3387490.64</v>
      </c>
      <c r="J268" s="8">
        <v>3387490.64</v>
      </c>
      <c r="K268" s="8">
        <v>2755266.77</v>
      </c>
      <c r="L268" s="49" t="s">
        <v>482</v>
      </c>
      <c r="M268" s="49"/>
      <c r="N268" s="50"/>
      <c r="O268" s="50"/>
      <c r="P268" s="8">
        <v>641098.93000000005</v>
      </c>
      <c r="Q268" s="49">
        <v>8875.06</v>
      </c>
      <c r="R268" s="49"/>
      <c r="S268" s="9"/>
    </row>
    <row r="269" spans="1:19" ht="11.85" customHeight="1" x14ac:dyDescent="0.2">
      <c r="A269" s="48" t="s">
        <v>289</v>
      </c>
      <c r="B269" s="48"/>
      <c r="C269" s="48"/>
      <c r="D269" s="48"/>
      <c r="E269" s="48"/>
      <c r="F269" s="6"/>
      <c r="G269" s="7">
        <v>2</v>
      </c>
      <c r="H269" s="8" t="s">
        <v>145</v>
      </c>
      <c r="I269" s="8">
        <v>3387490.64</v>
      </c>
      <c r="J269" s="8">
        <v>3387490.64</v>
      </c>
      <c r="K269" s="8">
        <v>2755266.77</v>
      </c>
      <c r="L269" s="49" t="s">
        <v>482</v>
      </c>
      <c r="M269" s="49"/>
      <c r="N269" s="50"/>
      <c r="O269" s="50"/>
      <c r="P269" s="8">
        <v>641098.93000000005</v>
      </c>
      <c r="Q269" s="49">
        <v>8875.06</v>
      </c>
      <c r="R269" s="49"/>
      <c r="S269" s="9"/>
    </row>
    <row r="270" spans="1:19" ht="11.85" customHeight="1" x14ac:dyDescent="0.2">
      <c r="A270" s="51" t="s">
        <v>287</v>
      </c>
      <c r="B270" s="51"/>
      <c r="C270" s="51"/>
      <c r="D270" s="51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</row>
    <row r="271" spans="1:19" ht="11.85" customHeight="1" x14ac:dyDescent="0.2">
      <c r="A271" s="5"/>
      <c r="B271" s="53" t="s">
        <v>298</v>
      </c>
      <c r="C271" s="53"/>
      <c r="D271" s="53"/>
      <c r="E271" s="53"/>
      <c r="F271" s="6"/>
      <c r="G271" s="7">
        <v>2</v>
      </c>
      <c r="H271" s="8" t="s">
        <v>145</v>
      </c>
      <c r="I271" s="8">
        <v>11725057.779999999</v>
      </c>
      <c r="J271" s="8">
        <v>11725057.779999999</v>
      </c>
      <c r="K271" s="8">
        <v>10596418.210000001</v>
      </c>
      <c r="L271" s="49" t="s">
        <v>483</v>
      </c>
      <c r="M271" s="49"/>
      <c r="N271" s="50"/>
      <c r="O271" s="50"/>
      <c r="P271" s="8">
        <v>1132198.6000000001</v>
      </c>
      <c r="Q271" s="49">
        <v>3559.03</v>
      </c>
      <c r="R271" s="49"/>
      <c r="S271" s="9"/>
    </row>
    <row r="272" spans="1:19" ht="11.1" customHeight="1" x14ac:dyDescent="0.2">
      <c r="A272" s="48" t="s">
        <v>289</v>
      </c>
      <c r="B272" s="48"/>
      <c r="C272" s="48"/>
      <c r="D272" s="48"/>
      <c r="E272" s="48"/>
      <c r="F272" s="6"/>
      <c r="G272" s="7">
        <v>2</v>
      </c>
      <c r="H272" s="8" t="s">
        <v>145</v>
      </c>
      <c r="I272" s="8">
        <v>11725057.779999999</v>
      </c>
      <c r="J272" s="8">
        <v>11725057.779999999</v>
      </c>
      <c r="K272" s="8">
        <v>10596418.210000001</v>
      </c>
      <c r="L272" s="49" t="s">
        <v>483</v>
      </c>
      <c r="M272" s="49"/>
      <c r="N272" s="50"/>
      <c r="O272" s="50"/>
      <c r="P272" s="8">
        <v>1132198.6000000001</v>
      </c>
      <c r="Q272" s="49">
        <v>3559.03</v>
      </c>
      <c r="R272" s="49"/>
      <c r="S272" s="9"/>
    </row>
    <row r="273" spans="1:19" ht="11.85" customHeight="1" x14ac:dyDescent="0.2">
      <c r="A273" s="51" t="s">
        <v>287</v>
      </c>
      <c r="B273" s="51"/>
      <c r="C273" s="51"/>
      <c r="D273" s="51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</row>
    <row r="274" spans="1:19" ht="11.85" customHeight="1" x14ac:dyDescent="0.2">
      <c r="A274" s="5"/>
      <c r="B274" s="53" t="s">
        <v>299</v>
      </c>
      <c r="C274" s="53"/>
      <c r="D274" s="53"/>
      <c r="E274" s="53"/>
      <c r="F274" s="6"/>
      <c r="G274" s="7">
        <v>2</v>
      </c>
      <c r="H274" s="8" t="s">
        <v>145</v>
      </c>
      <c r="I274" s="8">
        <v>11258252.25</v>
      </c>
      <c r="J274" s="8">
        <v>11258252.25</v>
      </c>
      <c r="K274" s="8">
        <v>9071296.9399999995</v>
      </c>
      <c r="L274" s="49" t="s">
        <v>484</v>
      </c>
      <c r="M274" s="49"/>
      <c r="N274" s="50"/>
      <c r="O274" s="50"/>
      <c r="P274" s="8">
        <v>2303196.83</v>
      </c>
      <c r="Q274" s="49">
        <v>116241.52</v>
      </c>
      <c r="R274" s="49"/>
      <c r="S274" s="9"/>
    </row>
    <row r="275" spans="1:19" ht="11.85" customHeight="1" x14ac:dyDescent="0.2">
      <c r="A275" s="48" t="s">
        <v>289</v>
      </c>
      <c r="B275" s="48"/>
      <c r="C275" s="48"/>
      <c r="D275" s="48"/>
      <c r="E275" s="48"/>
      <c r="F275" s="6"/>
      <c r="G275" s="7">
        <v>2</v>
      </c>
      <c r="H275" s="8" t="s">
        <v>145</v>
      </c>
      <c r="I275" s="8">
        <v>11258252.25</v>
      </c>
      <c r="J275" s="8">
        <v>11258252.25</v>
      </c>
      <c r="K275" s="8">
        <v>9071296.9399999995</v>
      </c>
      <c r="L275" s="49" t="s">
        <v>484</v>
      </c>
      <c r="M275" s="49"/>
      <c r="N275" s="50"/>
      <c r="O275" s="50"/>
      <c r="P275" s="8">
        <v>2303196.83</v>
      </c>
      <c r="Q275" s="49">
        <v>116241.52</v>
      </c>
      <c r="R275" s="49"/>
      <c r="S275" s="9"/>
    </row>
    <row r="276" spans="1:19" ht="11.1" customHeight="1" x14ac:dyDescent="0.2">
      <c r="A276" s="51" t="s">
        <v>300</v>
      </c>
      <c r="B276" s="51"/>
      <c r="C276" s="51"/>
      <c r="D276" s="51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</row>
    <row r="277" spans="1:19" ht="11.85" customHeight="1" x14ac:dyDescent="0.2">
      <c r="A277" s="5"/>
      <c r="B277" s="53" t="s">
        <v>301</v>
      </c>
      <c r="C277" s="53"/>
      <c r="D277" s="53"/>
      <c r="E277" s="53"/>
      <c r="F277" s="6"/>
      <c r="G277" s="7">
        <v>2</v>
      </c>
      <c r="H277" s="8">
        <v>101820.5</v>
      </c>
      <c r="I277" s="8">
        <v>47187000.619999997</v>
      </c>
      <c r="J277" s="8">
        <v>47187000.619999997</v>
      </c>
      <c r="K277" s="8">
        <v>42096297.770000003</v>
      </c>
      <c r="L277" s="49" t="s">
        <v>485</v>
      </c>
      <c r="M277" s="49"/>
      <c r="N277" s="50"/>
      <c r="O277" s="50"/>
      <c r="P277" s="8">
        <v>5274299.9000000004</v>
      </c>
      <c r="Q277" s="49">
        <v>81776.55</v>
      </c>
      <c r="R277" s="49"/>
      <c r="S277" s="9"/>
    </row>
    <row r="278" spans="1:19" ht="11.85" customHeight="1" x14ac:dyDescent="0.2">
      <c r="A278" s="48" t="s">
        <v>302</v>
      </c>
      <c r="B278" s="48"/>
      <c r="C278" s="48"/>
      <c r="D278" s="48"/>
      <c r="E278" s="48"/>
      <c r="F278" s="6"/>
      <c r="G278" s="7">
        <v>2</v>
      </c>
      <c r="H278" s="8">
        <v>101820.5</v>
      </c>
      <c r="I278" s="8">
        <v>47187000.619999997</v>
      </c>
      <c r="J278" s="8">
        <v>47187000.619999997</v>
      </c>
      <c r="K278" s="8">
        <v>42096297.770000003</v>
      </c>
      <c r="L278" s="49" t="s">
        <v>485</v>
      </c>
      <c r="M278" s="49"/>
      <c r="N278" s="50"/>
      <c r="O278" s="50"/>
      <c r="P278" s="8">
        <v>5274299.9000000004</v>
      </c>
      <c r="Q278" s="49">
        <v>81776.55</v>
      </c>
      <c r="R278" s="49"/>
      <c r="S278" s="9"/>
    </row>
    <row r="279" spans="1:19" ht="11.85" customHeight="1" x14ac:dyDescent="0.2">
      <c r="A279" s="51" t="s">
        <v>303</v>
      </c>
      <c r="B279" s="51"/>
      <c r="C279" s="51"/>
      <c r="D279" s="51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</row>
    <row r="280" spans="1:19" ht="11.1" customHeight="1" x14ac:dyDescent="0.2">
      <c r="A280" s="5"/>
      <c r="B280" s="53" t="s">
        <v>304</v>
      </c>
      <c r="C280" s="53"/>
      <c r="D280" s="53"/>
      <c r="E280" s="53"/>
      <c r="F280" s="6"/>
      <c r="G280" s="7">
        <v>2</v>
      </c>
      <c r="H280" s="8" t="s">
        <v>145</v>
      </c>
      <c r="I280" s="8">
        <v>28430665.219999999</v>
      </c>
      <c r="J280" s="8">
        <v>28430665.219999999</v>
      </c>
      <c r="K280" s="8">
        <v>26365793.399999999</v>
      </c>
      <c r="L280" s="49" t="s">
        <v>486</v>
      </c>
      <c r="M280" s="49"/>
      <c r="N280" s="50"/>
      <c r="O280" s="50"/>
      <c r="P280" s="8">
        <v>2085615.66</v>
      </c>
      <c r="Q280" s="49">
        <v>20743.84</v>
      </c>
      <c r="R280" s="49"/>
      <c r="S280" s="9"/>
    </row>
    <row r="281" spans="1:19" ht="11.85" customHeight="1" x14ac:dyDescent="0.2">
      <c r="A281" s="48" t="s">
        <v>305</v>
      </c>
      <c r="B281" s="48"/>
      <c r="C281" s="48"/>
      <c r="D281" s="48"/>
      <c r="E281" s="48"/>
      <c r="F281" s="6"/>
      <c r="G281" s="7">
        <v>2</v>
      </c>
      <c r="H281" s="8" t="s">
        <v>145</v>
      </c>
      <c r="I281" s="8">
        <v>28430665.219999999</v>
      </c>
      <c r="J281" s="8">
        <v>28430665.219999999</v>
      </c>
      <c r="K281" s="8">
        <v>26365793.399999999</v>
      </c>
      <c r="L281" s="49" t="s">
        <v>486</v>
      </c>
      <c r="M281" s="49"/>
      <c r="N281" s="50"/>
      <c r="O281" s="50"/>
      <c r="P281" s="8">
        <v>2085615.66</v>
      </c>
      <c r="Q281" s="49">
        <v>20743.84</v>
      </c>
      <c r="R281" s="49"/>
      <c r="S281" s="9"/>
    </row>
    <row r="282" spans="1:19" ht="11.85" customHeight="1" x14ac:dyDescent="0.2">
      <c r="A282" s="51" t="s">
        <v>303</v>
      </c>
      <c r="B282" s="51"/>
      <c r="C282" s="51"/>
      <c r="D282" s="51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</row>
    <row r="283" spans="1:19" ht="11.85" customHeight="1" x14ac:dyDescent="0.2">
      <c r="A283" s="5"/>
      <c r="B283" s="53" t="s">
        <v>306</v>
      </c>
      <c r="C283" s="53"/>
      <c r="D283" s="53"/>
      <c r="E283" s="53"/>
      <c r="F283" s="6"/>
      <c r="G283" s="7">
        <v>2</v>
      </c>
      <c r="H283" s="8" t="s">
        <v>145</v>
      </c>
      <c r="I283" s="8">
        <v>15758746.140000001</v>
      </c>
      <c r="J283" s="8">
        <v>15758746.140000001</v>
      </c>
      <c r="K283" s="8">
        <v>14548885.300000001</v>
      </c>
      <c r="L283" s="49" t="s">
        <v>487</v>
      </c>
      <c r="M283" s="49"/>
      <c r="N283" s="50"/>
      <c r="O283" s="50"/>
      <c r="P283" s="8">
        <v>1216771.1599999999</v>
      </c>
      <c r="Q283" s="49">
        <v>6910.32</v>
      </c>
      <c r="R283" s="49"/>
      <c r="S283" s="9"/>
    </row>
    <row r="284" spans="1:19" ht="11.1" customHeight="1" x14ac:dyDescent="0.2">
      <c r="A284" s="48" t="s">
        <v>305</v>
      </c>
      <c r="B284" s="48"/>
      <c r="C284" s="48"/>
      <c r="D284" s="48"/>
      <c r="E284" s="48"/>
      <c r="F284" s="6"/>
      <c r="G284" s="7">
        <v>2</v>
      </c>
      <c r="H284" s="8" t="s">
        <v>145</v>
      </c>
      <c r="I284" s="8">
        <v>15758746.140000001</v>
      </c>
      <c r="J284" s="8">
        <v>15758746.140000001</v>
      </c>
      <c r="K284" s="8">
        <v>14548885.300000001</v>
      </c>
      <c r="L284" s="49" t="s">
        <v>487</v>
      </c>
      <c r="M284" s="49"/>
      <c r="N284" s="50"/>
      <c r="O284" s="50"/>
      <c r="P284" s="8">
        <v>1216771.1599999999</v>
      </c>
      <c r="Q284" s="49">
        <v>6910.32</v>
      </c>
      <c r="R284" s="49"/>
      <c r="S284" s="9"/>
    </row>
    <row r="285" spans="1:19" ht="11.85" customHeight="1" x14ac:dyDescent="0.2">
      <c r="A285" s="51" t="s">
        <v>303</v>
      </c>
      <c r="B285" s="51"/>
      <c r="C285" s="51"/>
      <c r="D285" s="51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</row>
    <row r="286" spans="1:19" ht="11.85" customHeight="1" x14ac:dyDescent="0.2">
      <c r="A286" s="5"/>
      <c r="B286" s="53" t="s">
        <v>307</v>
      </c>
      <c r="C286" s="53"/>
      <c r="D286" s="53"/>
      <c r="E286" s="53"/>
      <c r="F286" s="6"/>
      <c r="G286" s="7">
        <v>2</v>
      </c>
      <c r="H286" s="8" t="s">
        <v>145</v>
      </c>
      <c r="I286" s="8">
        <v>11817367.210000001</v>
      </c>
      <c r="J286" s="8">
        <v>11817367.210000001</v>
      </c>
      <c r="K286" s="8">
        <v>10309269.91</v>
      </c>
      <c r="L286" s="49" t="s">
        <v>488</v>
      </c>
      <c r="M286" s="49"/>
      <c r="N286" s="50"/>
      <c r="O286" s="50"/>
      <c r="P286" s="8">
        <v>1525101.01</v>
      </c>
      <c r="Q286" s="49">
        <v>17003.71</v>
      </c>
      <c r="R286" s="49"/>
      <c r="S286" s="9"/>
    </row>
    <row r="287" spans="1:19" ht="11.85" customHeight="1" x14ac:dyDescent="0.2">
      <c r="A287" s="48" t="s">
        <v>305</v>
      </c>
      <c r="B287" s="48"/>
      <c r="C287" s="48"/>
      <c r="D287" s="48"/>
      <c r="E287" s="48"/>
      <c r="F287" s="6"/>
      <c r="G287" s="7">
        <v>2</v>
      </c>
      <c r="H287" s="8" t="s">
        <v>145</v>
      </c>
      <c r="I287" s="8">
        <v>11817367.210000001</v>
      </c>
      <c r="J287" s="8">
        <v>11817367.210000001</v>
      </c>
      <c r="K287" s="8">
        <v>10309269.91</v>
      </c>
      <c r="L287" s="49" t="s">
        <v>488</v>
      </c>
      <c r="M287" s="49"/>
      <c r="N287" s="50"/>
      <c r="O287" s="50"/>
      <c r="P287" s="8">
        <v>1525101.01</v>
      </c>
      <c r="Q287" s="49">
        <v>17003.71</v>
      </c>
      <c r="R287" s="49"/>
      <c r="S287" s="9"/>
    </row>
    <row r="288" spans="1:19" ht="11.1" customHeight="1" x14ac:dyDescent="0.2">
      <c r="A288" s="51" t="s">
        <v>303</v>
      </c>
      <c r="B288" s="51"/>
      <c r="C288" s="51"/>
      <c r="D288" s="51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</row>
    <row r="289" spans="1:19" ht="11.85" customHeight="1" x14ac:dyDescent="0.2">
      <c r="A289" s="5"/>
      <c r="B289" s="53" t="s">
        <v>308</v>
      </c>
      <c r="C289" s="53"/>
      <c r="D289" s="53"/>
      <c r="E289" s="53"/>
      <c r="F289" s="6"/>
      <c r="G289" s="7">
        <v>2</v>
      </c>
      <c r="H289" s="8" t="s">
        <v>145</v>
      </c>
      <c r="I289" s="8">
        <v>1398738.35</v>
      </c>
      <c r="J289" s="8">
        <v>1398738.35</v>
      </c>
      <c r="K289" s="8">
        <v>1214822.72</v>
      </c>
      <c r="L289" s="49" t="s">
        <v>489</v>
      </c>
      <c r="M289" s="49"/>
      <c r="N289" s="50"/>
      <c r="O289" s="50"/>
      <c r="P289" s="8">
        <v>184270.53</v>
      </c>
      <c r="Q289" s="49" t="s">
        <v>309</v>
      </c>
      <c r="R289" s="49"/>
      <c r="S289" s="9"/>
    </row>
    <row r="290" spans="1:19" ht="11.85" customHeight="1" x14ac:dyDescent="0.2">
      <c r="A290" s="48" t="s">
        <v>305</v>
      </c>
      <c r="B290" s="48"/>
      <c r="C290" s="48"/>
      <c r="D290" s="48"/>
      <c r="E290" s="48"/>
      <c r="F290" s="6"/>
      <c r="G290" s="7">
        <v>2</v>
      </c>
      <c r="H290" s="8" t="s">
        <v>145</v>
      </c>
      <c r="I290" s="8">
        <v>1398738.35</v>
      </c>
      <c r="J290" s="8">
        <v>1398738.35</v>
      </c>
      <c r="K290" s="8">
        <v>1214822.72</v>
      </c>
      <c r="L290" s="49" t="s">
        <v>489</v>
      </c>
      <c r="M290" s="49"/>
      <c r="N290" s="50"/>
      <c r="O290" s="50"/>
      <c r="P290" s="8">
        <v>184270.53</v>
      </c>
      <c r="Q290" s="49" t="s">
        <v>309</v>
      </c>
      <c r="R290" s="49"/>
      <c r="S290" s="9"/>
    </row>
    <row r="291" spans="1:19" ht="11.85" customHeight="1" x14ac:dyDescent="0.2">
      <c r="A291" s="51" t="s">
        <v>303</v>
      </c>
      <c r="B291" s="51"/>
      <c r="C291" s="51"/>
      <c r="D291" s="51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</row>
    <row r="292" spans="1:19" ht="11.1" customHeight="1" x14ac:dyDescent="0.2">
      <c r="A292" s="5"/>
      <c r="B292" s="53" t="s">
        <v>310</v>
      </c>
      <c r="C292" s="53"/>
      <c r="D292" s="53"/>
      <c r="E292" s="53"/>
      <c r="F292" s="6"/>
      <c r="G292" s="7">
        <v>2</v>
      </c>
      <c r="H292" s="8" t="s">
        <v>145</v>
      </c>
      <c r="I292" s="8">
        <v>9102712.8100000005</v>
      </c>
      <c r="J292" s="8">
        <v>9102712.8100000005</v>
      </c>
      <c r="K292" s="8">
        <v>8198646.7599999998</v>
      </c>
      <c r="L292" s="49" t="s">
        <v>490</v>
      </c>
      <c r="M292" s="49"/>
      <c r="N292" s="50"/>
      <c r="O292" s="50"/>
      <c r="P292" s="8">
        <v>920837.94</v>
      </c>
      <c r="Q292" s="49">
        <v>16771.89</v>
      </c>
      <c r="R292" s="49"/>
      <c r="S292" s="9"/>
    </row>
    <row r="293" spans="1:19" ht="11.85" customHeight="1" x14ac:dyDescent="0.2">
      <c r="A293" s="48" t="s">
        <v>305</v>
      </c>
      <c r="B293" s="48"/>
      <c r="C293" s="48"/>
      <c r="D293" s="48"/>
      <c r="E293" s="48"/>
      <c r="F293" s="6"/>
      <c r="G293" s="7">
        <v>2</v>
      </c>
      <c r="H293" s="8" t="s">
        <v>145</v>
      </c>
      <c r="I293" s="8">
        <v>9102712.8100000005</v>
      </c>
      <c r="J293" s="8">
        <v>9102712.8100000005</v>
      </c>
      <c r="K293" s="8">
        <v>8198646.7599999998</v>
      </c>
      <c r="L293" s="49" t="s">
        <v>490</v>
      </c>
      <c r="M293" s="49"/>
      <c r="N293" s="50"/>
      <c r="O293" s="50"/>
      <c r="P293" s="8">
        <v>920837.94</v>
      </c>
      <c r="Q293" s="49">
        <v>16771.89</v>
      </c>
      <c r="R293" s="49"/>
      <c r="S293" s="9"/>
    </row>
    <row r="294" spans="1:19" ht="11.85" customHeight="1" x14ac:dyDescent="0.2">
      <c r="A294" s="51" t="s">
        <v>311</v>
      </c>
      <c r="B294" s="51"/>
      <c r="C294" s="51"/>
      <c r="D294" s="51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</row>
    <row r="295" spans="1:19" ht="11.85" customHeight="1" x14ac:dyDescent="0.2">
      <c r="A295" s="5"/>
      <c r="B295" s="53" t="s">
        <v>312</v>
      </c>
      <c r="C295" s="53"/>
      <c r="D295" s="53"/>
      <c r="E295" s="53"/>
      <c r="F295" s="6"/>
      <c r="G295" s="7">
        <v>2</v>
      </c>
      <c r="H295" s="8">
        <v>102348.69</v>
      </c>
      <c r="I295" s="8">
        <v>295643142.76999998</v>
      </c>
      <c r="J295" s="8">
        <v>295643142.76999998</v>
      </c>
      <c r="K295" s="8">
        <v>280263703.88999999</v>
      </c>
      <c r="L295" s="49" t="s">
        <v>439</v>
      </c>
      <c r="M295" s="49"/>
      <c r="N295" s="50"/>
      <c r="O295" s="50"/>
      <c r="P295" s="8">
        <v>15897344.76</v>
      </c>
      <c r="Q295" s="49">
        <v>407347.93</v>
      </c>
      <c r="R295" s="49"/>
      <c r="S295" s="9"/>
    </row>
    <row r="296" spans="1:19" ht="11.1" customHeight="1" x14ac:dyDescent="0.2">
      <c r="A296" s="48" t="s">
        <v>313</v>
      </c>
      <c r="B296" s="48"/>
      <c r="C296" s="48"/>
      <c r="D296" s="48"/>
      <c r="E296" s="48"/>
      <c r="F296" s="6"/>
      <c r="G296" s="7">
        <v>2</v>
      </c>
      <c r="H296" s="8">
        <v>102348.69</v>
      </c>
      <c r="I296" s="8">
        <v>295643142.76999998</v>
      </c>
      <c r="J296" s="8">
        <v>295643142.76999998</v>
      </c>
      <c r="K296" s="8">
        <v>280263703.88999999</v>
      </c>
      <c r="L296" s="49" t="s">
        <v>439</v>
      </c>
      <c r="M296" s="49"/>
      <c r="N296" s="50"/>
      <c r="O296" s="50"/>
      <c r="P296" s="8">
        <v>15897344.76</v>
      </c>
      <c r="Q296" s="49">
        <v>407347.93</v>
      </c>
      <c r="R296" s="49"/>
      <c r="S296" s="9"/>
    </row>
    <row r="297" spans="1:19" ht="11.85" customHeight="1" x14ac:dyDescent="0.2">
      <c r="A297" s="51" t="s">
        <v>314</v>
      </c>
      <c r="B297" s="51"/>
      <c r="C297" s="51"/>
      <c r="D297" s="51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</row>
    <row r="298" spans="1:19" ht="11.85" customHeight="1" x14ac:dyDescent="0.2">
      <c r="A298" s="5"/>
      <c r="B298" s="53" t="s">
        <v>315</v>
      </c>
      <c r="C298" s="53"/>
      <c r="D298" s="53"/>
      <c r="E298" s="53"/>
      <c r="F298" s="6"/>
      <c r="G298" s="7">
        <v>2</v>
      </c>
      <c r="H298" s="8" t="s">
        <v>145</v>
      </c>
      <c r="I298" s="8">
        <v>8048358.4900000002</v>
      </c>
      <c r="J298" s="8">
        <v>8048358.4900000002</v>
      </c>
      <c r="K298" s="8">
        <v>5744415.21</v>
      </c>
      <c r="L298" s="49" t="s">
        <v>491</v>
      </c>
      <c r="M298" s="49"/>
      <c r="N298" s="50"/>
      <c r="O298" s="50"/>
      <c r="P298" s="8">
        <v>2313718.17</v>
      </c>
      <c r="Q298" s="49">
        <v>9774.89</v>
      </c>
      <c r="R298" s="49"/>
      <c r="S298" s="9"/>
    </row>
    <row r="299" spans="1:19" ht="11.85" customHeight="1" x14ac:dyDescent="0.2">
      <c r="A299" s="48" t="s">
        <v>316</v>
      </c>
      <c r="B299" s="48"/>
      <c r="C299" s="48"/>
      <c r="D299" s="48"/>
      <c r="E299" s="48"/>
      <c r="F299" s="6"/>
      <c r="G299" s="7">
        <v>2</v>
      </c>
      <c r="H299" s="8" t="s">
        <v>145</v>
      </c>
      <c r="I299" s="8">
        <v>8048358.4900000002</v>
      </c>
      <c r="J299" s="8">
        <v>8048358.4900000002</v>
      </c>
      <c r="K299" s="8">
        <v>5744415.21</v>
      </c>
      <c r="L299" s="49" t="s">
        <v>491</v>
      </c>
      <c r="M299" s="49"/>
      <c r="N299" s="50"/>
      <c r="O299" s="50"/>
      <c r="P299" s="8">
        <v>2313718.17</v>
      </c>
      <c r="Q299" s="49">
        <v>9774.89</v>
      </c>
      <c r="R299" s="49"/>
      <c r="S299" s="9"/>
    </row>
    <row r="300" spans="1:19" ht="11.1" customHeight="1" x14ac:dyDescent="0.2">
      <c r="A300" s="51" t="s">
        <v>314</v>
      </c>
      <c r="B300" s="51"/>
      <c r="C300" s="51"/>
      <c r="D300" s="51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</row>
    <row r="301" spans="1:19" ht="11.85" customHeight="1" x14ac:dyDescent="0.2">
      <c r="A301" s="5"/>
      <c r="B301" s="53" t="s">
        <v>317</v>
      </c>
      <c r="C301" s="53"/>
      <c r="D301" s="53"/>
      <c r="E301" s="53"/>
      <c r="F301" s="6"/>
      <c r="G301" s="7">
        <v>2</v>
      </c>
      <c r="H301" s="8" t="s">
        <v>145</v>
      </c>
      <c r="I301" s="8">
        <v>12512895.960000001</v>
      </c>
      <c r="J301" s="8">
        <v>12512895.960000001</v>
      </c>
      <c r="K301" s="8">
        <v>9722413.0700000003</v>
      </c>
      <c r="L301" s="49" t="s">
        <v>492</v>
      </c>
      <c r="M301" s="49"/>
      <c r="N301" s="50"/>
      <c r="O301" s="50"/>
      <c r="P301" s="8">
        <v>2850442.5</v>
      </c>
      <c r="Q301" s="49">
        <v>59959.61</v>
      </c>
      <c r="R301" s="49"/>
      <c r="S301" s="9"/>
    </row>
    <row r="302" spans="1:19" ht="11.1" customHeight="1" x14ac:dyDescent="0.2">
      <c r="A302" s="48" t="s">
        <v>316</v>
      </c>
      <c r="B302" s="48"/>
      <c r="C302" s="48"/>
      <c r="D302" s="48"/>
      <c r="E302" s="48"/>
      <c r="F302" s="6"/>
      <c r="G302" s="7">
        <v>2</v>
      </c>
      <c r="H302" s="8" t="s">
        <v>145</v>
      </c>
      <c r="I302" s="8">
        <v>12512895.960000001</v>
      </c>
      <c r="J302" s="8">
        <v>12512895.960000001</v>
      </c>
      <c r="K302" s="8">
        <v>9722413.0700000003</v>
      </c>
      <c r="L302" s="49" t="s">
        <v>492</v>
      </c>
      <c r="M302" s="49"/>
      <c r="N302" s="50"/>
      <c r="O302" s="50"/>
      <c r="P302" s="8">
        <v>2850442.5</v>
      </c>
      <c r="Q302" s="49">
        <v>59959.61</v>
      </c>
      <c r="R302" s="49"/>
      <c r="S302" s="9"/>
    </row>
    <row r="303" spans="1:19" ht="11.85" customHeight="1" x14ac:dyDescent="0.2">
      <c r="A303" s="51" t="s">
        <v>314</v>
      </c>
      <c r="B303" s="51"/>
      <c r="C303" s="51"/>
      <c r="D303" s="51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</row>
    <row r="304" spans="1:19" ht="11.85" customHeight="1" x14ac:dyDescent="0.2">
      <c r="A304" s="5"/>
      <c r="B304" s="53" t="s">
        <v>318</v>
      </c>
      <c r="C304" s="53"/>
      <c r="D304" s="53"/>
      <c r="E304" s="53"/>
      <c r="F304" s="6"/>
      <c r="G304" s="7">
        <v>2</v>
      </c>
      <c r="H304" s="8">
        <v>10305.73</v>
      </c>
      <c r="I304" s="8">
        <v>11563079.23</v>
      </c>
      <c r="J304" s="8">
        <v>11563079.23</v>
      </c>
      <c r="K304" s="8">
        <v>10896643.130000001</v>
      </c>
      <c r="L304" s="49" t="s">
        <v>493</v>
      </c>
      <c r="M304" s="49"/>
      <c r="N304" s="50"/>
      <c r="O304" s="50"/>
      <c r="P304" s="8">
        <v>680363.86</v>
      </c>
      <c r="Q304" s="49">
        <v>3622.03</v>
      </c>
      <c r="R304" s="49"/>
      <c r="S304" s="9"/>
    </row>
    <row r="305" spans="1:19" ht="11.85" customHeight="1" x14ac:dyDescent="0.2">
      <c r="A305" s="48" t="s">
        <v>316</v>
      </c>
      <c r="B305" s="48"/>
      <c r="C305" s="48"/>
      <c r="D305" s="48"/>
      <c r="E305" s="48"/>
      <c r="F305" s="6"/>
      <c r="G305" s="7">
        <v>2</v>
      </c>
      <c r="H305" s="8">
        <v>10305.73</v>
      </c>
      <c r="I305" s="8">
        <v>11563079.23</v>
      </c>
      <c r="J305" s="8">
        <v>11563079.23</v>
      </c>
      <c r="K305" s="8">
        <v>10896643.130000001</v>
      </c>
      <c r="L305" s="49" t="s">
        <v>493</v>
      </c>
      <c r="M305" s="49"/>
      <c r="N305" s="50"/>
      <c r="O305" s="50"/>
      <c r="P305" s="8">
        <v>680363.86</v>
      </c>
      <c r="Q305" s="49">
        <v>3622.03</v>
      </c>
      <c r="R305" s="49"/>
      <c r="S305" s="9"/>
    </row>
    <row r="306" spans="1:19" ht="11.1" customHeight="1" x14ac:dyDescent="0.2">
      <c r="A306" s="51" t="s">
        <v>314</v>
      </c>
      <c r="B306" s="51"/>
      <c r="C306" s="51"/>
      <c r="D306" s="51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</row>
    <row r="307" spans="1:19" ht="11.85" customHeight="1" x14ac:dyDescent="0.2">
      <c r="A307" s="5"/>
      <c r="B307" s="53" t="s">
        <v>319</v>
      </c>
      <c r="C307" s="53"/>
      <c r="D307" s="53"/>
      <c r="E307" s="53"/>
      <c r="F307" s="6"/>
      <c r="G307" s="7">
        <v>2</v>
      </c>
      <c r="H307" s="8" t="s">
        <v>145</v>
      </c>
      <c r="I307" s="8">
        <v>5475719.5999999996</v>
      </c>
      <c r="J307" s="8">
        <v>5475719.5999999996</v>
      </c>
      <c r="K307" s="8">
        <v>4404129.92</v>
      </c>
      <c r="L307" s="49" t="s">
        <v>494</v>
      </c>
      <c r="M307" s="49"/>
      <c r="N307" s="50"/>
      <c r="O307" s="50"/>
      <c r="P307" s="8">
        <v>1119564.52</v>
      </c>
      <c r="Q307" s="49">
        <v>47974.84</v>
      </c>
      <c r="R307" s="49"/>
      <c r="S307" s="9"/>
    </row>
    <row r="308" spans="1:19" ht="11.85" customHeight="1" x14ac:dyDescent="0.2">
      <c r="A308" s="48" t="s">
        <v>316</v>
      </c>
      <c r="B308" s="48"/>
      <c r="C308" s="48"/>
      <c r="D308" s="48"/>
      <c r="E308" s="48"/>
      <c r="F308" s="6"/>
      <c r="G308" s="7">
        <v>2</v>
      </c>
      <c r="H308" s="8" t="s">
        <v>145</v>
      </c>
      <c r="I308" s="8">
        <v>5475719.5999999996</v>
      </c>
      <c r="J308" s="8">
        <v>5475719.5999999996</v>
      </c>
      <c r="K308" s="8">
        <v>4404129.92</v>
      </c>
      <c r="L308" s="49" t="s">
        <v>494</v>
      </c>
      <c r="M308" s="49"/>
      <c r="N308" s="50"/>
      <c r="O308" s="50"/>
      <c r="P308" s="8">
        <v>1119564.52</v>
      </c>
      <c r="Q308" s="49">
        <v>47974.84</v>
      </c>
      <c r="R308" s="49"/>
      <c r="S308" s="9"/>
    </row>
    <row r="309" spans="1:19" ht="11.85" customHeight="1" x14ac:dyDescent="0.2">
      <c r="A309" s="51" t="s">
        <v>320</v>
      </c>
      <c r="B309" s="51"/>
      <c r="C309" s="51"/>
      <c r="D309" s="51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</row>
    <row r="310" spans="1:19" ht="11.1" customHeight="1" x14ac:dyDescent="0.2">
      <c r="A310" s="5"/>
      <c r="B310" s="53" t="s">
        <v>321</v>
      </c>
      <c r="C310" s="53"/>
      <c r="D310" s="53"/>
      <c r="E310" s="53"/>
      <c r="F310" s="6"/>
      <c r="G310" s="7">
        <v>2</v>
      </c>
      <c r="H310" s="8">
        <v>1994891.6</v>
      </c>
      <c r="I310" s="8">
        <v>911140532</v>
      </c>
      <c r="J310" s="8">
        <v>911140532</v>
      </c>
      <c r="K310" s="8">
        <v>849176876.05999994</v>
      </c>
      <c r="L310" s="49" t="s">
        <v>495</v>
      </c>
      <c r="M310" s="49"/>
      <c r="N310" s="50"/>
      <c r="O310" s="50"/>
      <c r="P310" s="8">
        <v>68123203.530000001</v>
      </c>
      <c r="Q310" s="49">
        <v>3089411.26</v>
      </c>
      <c r="R310" s="49"/>
      <c r="S310" s="9"/>
    </row>
    <row r="311" spans="1:19" ht="11.85" customHeight="1" x14ac:dyDescent="0.2">
      <c r="A311" s="48" t="s">
        <v>322</v>
      </c>
      <c r="B311" s="48"/>
      <c r="C311" s="48"/>
      <c r="D311" s="48"/>
      <c r="E311" s="48"/>
      <c r="F311" s="6"/>
      <c r="G311" s="7">
        <v>2</v>
      </c>
      <c r="H311" s="8">
        <v>1994891.6</v>
      </c>
      <c r="I311" s="8">
        <v>911140532</v>
      </c>
      <c r="J311" s="8">
        <v>911140532</v>
      </c>
      <c r="K311" s="8">
        <v>849176876.05999994</v>
      </c>
      <c r="L311" s="49" t="s">
        <v>495</v>
      </c>
      <c r="M311" s="49"/>
      <c r="N311" s="50"/>
      <c r="O311" s="50"/>
      <c r="P311" s="8">
        <v>68123203.530000001</v>
      </c>
      <c r="Q311" s="49">
        <v>3089411.26</v>
      </c>
      <c r="R311" s="49"/>
      <c r="S311" s="9"/>
    </row>
    <row r="312" spans="1:19" ht="11.85" customHeight="1" x14ac:dyDescent="0.2">
      <c r="A312" s="51" t="s">
        <v>323</v>
      </c>
      <c r="B312" s="51"/>
      <c r="C312" s="51"/>
      <c r="D312" s="51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</row>
    <row r="313" spans="1:19" ht="11.85" customHeight="1" x14ac:dyDescent="0.2">
      <c r="A313" s="5"/>
      <c r="B313" s="53" t="s">
        <v>324</v>
      </c>
      <c r="C313" s="53"/>
      <c r="D313" s="53"/>
      <c r="E313" s="53"/>
      <c r="F313" s="6"/>
      <c r="G313" s="7">
        <v>2</v>
      </c>
      <c r="H313" s="8" t="s">
        <v>145</v>
      </c>
      <c r="I313" s="8">
        <v>57828117.109999999</v>
      </c>
      <c r="J313" s="8">
        <v>57828117.109999999</v>
      </c>
      <c r="K313" s="8">
        <v>56300946.520000003</v>
      </c>
      <c r="L313" s="49" t="s">
        <v>496</v>
      </c>
      <c r="M313" s="49"/>
      <c r="N313" s="50"/>
      <c r="O313" s="50"/>
      <c r="P313" s="8">
        <v>1553350.82</v>
      </c>
      <c r="Q313" s="49">
        <v>25892</v>
      </c>
      <c r="R313" s="49"/>
      <c r="S313" s="9"/>
    </row>
    <row r="314" spans="1:19" ht="11.1" customHeight="1" x14ac:dyDescent="0.2">
      <c r="A314" s="48" t="s">
        <v>325</v>
      </c>
      <c r="B314" s="48"/>
      <c r="C314" s="48"/>
      <c r="D314" s="48"/>
      <c r="E314" s="48"/>
      <c r="F314" s="6"/>
      <c r="G314" s="7">
        <v>2</v>
      </c>
      <c r="H314" s="8" t="s">
        <v>145</v>
      </c>
      <c r="I314" s="8">
        <v>57828117.109999999</v>
      </c>
      <c r="J314" s="8">
        <v>57828117.109999999</v>
      </c>
      <c r="K314" s="8">
        <v>56300946.520000003</v>
      </c>
      <c r="L314" s="49" t="s">
        <v>496</v>
      </c>
      <c r="M314" s="49"/>
      <c r="N314" s="50"/>
      <c r="O314" s="50"/>
      <c r="P314" s="8">
        <v>1553350.82</v>
      </c>
      <c r="Q314" s="49">
        <v>25892</v>
      </c>
      <c r="R314" s="49"/>
      <c r="S314" s="9"/>
    </row>
    <row r="315" spans="1:19" ht="11.85" customHeight="1" x14ac:dyDescent="0.2">
      <c r="A315" s="51" t="s">
        <v>323</v>
      </c>
      <c r="B315" s="51"/>
      <c r="C315" s="51"/>
      <c r="D315" s="51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</row>
    <row r="316" spans="1:19" ht="11.85" customHeight="1" x14ac:dyDescent="0.2">
      <c r="A316" s="5"/>
      <c r="B316" s="53" t="s">
        <v>326</v>
      </c>
      <c r="C316" s="53"/>
      <c r="D316" s="53"/>
      <c r="E316" s="53"/>
      <c r="F316" s="6"/>
      <c r="G316" s="7">
        <v>2</v>
      </c>
      <c r="H316" s="8" t="s">
        <v>145</v>
      </c>
      <c r="I316" s="8">
        <v>12002379.58</v>
      </c>
      <c r="J316" s="8">
        <v>12002379.58</v>
      </c>
      <c r="K316" s="8">
        <v>10990163.810000001</v>
      </c>
      <c r="L316" s="49" t="s">
        <v>497</v>
      </c>
      <c r="M316" s="49"/>
      <c r="N316" s="50"/>
      <c r="O316" s="50"/>
      <c r="P316" s="8">
        <v>1013954.15</v>
      </c>
      <c r="Q316" s="49">
        <v>1738.38</v>
      </c>
      <c r="R316" s="49"/>
      <c r="S316" s="9"/>
    </row>
    <row r="317" spans="1:19" ht="11.85" customHeight="1" x14ac:dyDescent="0.2">
      <c r="A317" s="48" t="s">
        <v>325</v>
      </c>
      <c r="B317" s="48"/>
      <c r="C317" s="48"/>
      <c r="D317" s="48"/>
      <c r="E317" s="48"/>
      <c r="F317" s="6"/>
      <c r="G317" s="7">
        <v>2</v>
      </c>
      <c r="H317" s="8" t="s">
        <v>145</v>
      </c>
      <c r="I317" s="8">
        <v>12002379.58</v>
      </c>
      <c r="J317" s="8">
        <v>12002379.58</v>
      </c>
      <c r="K317" s="8">
        <v>10990163.810000001</v>
      </c>
      <c r="L317" s="49" t="s">
        <v>497</v>
      </c>
      <c r="M317" s="49"/>
      <c r="N317" s="50"/>
      <c r="O317" s="50"/>
      <c r="P317" s="8">
        <v>1013954.15</v>
      </c>
      <c r="Q317" s="49">
        <v>1738.38</v>
      </c>
      <c r="R317" s="49"/>
      <c r="S317" s="9"/>
    </row>
    <row r="318" spans="1:19" ht="11.1" customHeight="1" x14ac:dyDescent="0.2">
      <c r="A318" s="51" t="s">
        <v>323</v>
      </c>
      <c r="B318" s="51"/>
      <c r="C318" s="51"/>
      <c r="D318" s="51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</row>
    <row r="319" spans="1:19" ht="11.85" customHeight="1" x14ac:dyDescent="0.2">
      <c r="A319" s="5"/>
      <c r="B319" s="53" t="s">
        <v>327</v>
      </c>
      <c r="C319" s="53"/>
      <c r="D319" s="53"/>
      <c r="E319" s="53"/>
      <c r="F319" s="6"/>
      <c r="G319" s="7">
        <v>2</v>
      </c>
      <c r="H319" s="8" t="s">
        <v>145</v>
      </c>
      <c r="I319" s="8">
        <v>20767531.289999999</v>
      </c>
      <c r="J319" s="8">
        <v>20767531.289999999</v>
      </c>
      <c r="K319" s="8">
        <v>19158982.27</v>
      </c>
      <c r="L319" s="49" t="s">
        <v>366</v>
      </c>
      <c r="M319" s="49"/>
      <c r="N319" s="50"/>
      <c r="O319" s="50"/>
      <c r="P319" s="8">
        <v>1635700.49</v>
      </c>
      <c r="Q319" s="49">
        <v>27151.47</v>
      </c>
      <c r="R319" s="49"/>
      <c r="S319" s="9"/>
    </row>
    <row r="320" spans="1:19" ht="11.85" customHeight="1" x14ac:dyDescent="0.2">
      <c r="A320" s="48" t="s">
        <v>325</v>
      </c>
      <c r="B320" s="48"/>
      <c r="C320" s="48"/>
      <c r="D320" s="48"/>
      <c r="E320" s="48"/>
      <c r="F320" s="6"/>
      <c r="G320" s="7">
        <v>2</v>
      </c>
      <c r="H320" s="8" t="s">
        <v>145</v>
      </c>
      <c r="I320" s="8">
        <v>20767531.289999999</v>
      </c>
      <c r="J320" s="8">
        <v>20767531.289999999</v>
      </c>
      <c r="K320" s="8">
        <v>19158982.27</v>
      </c>
      <c r="L320" s="49" t="s">
        <v>366</v>
      </c>
      <c r="M320" s="49"/>
      <c r="N320" s="50"/>
      <c r="O320" s="50"/>
      <c r="P320" s="8">
        <v>1635700.49</v>
      </c>
      <c r="Q320" s="49">
        <v>27151.47</v>
      </c>
      <c r="R320" s="49"/>
      <c r="S320" s="9"/>
    </row>
    <row r="321" spans="1:19" ht="11.85" customHeight="1" x14ac:dyDescent="0.2">
      <c r="A321" s="51" t="s">
        <v>323</v>
      </c>
      <c r="B321" s="51"/>
      <c r="C321" s="51"/>
      <c r="D321" s="51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</row>
    <row r="322" spans="1:19" ht="11.1" customHeight="1" x14ac:dyDescent="0.2">
      <c r="A322" s="5"/>
      <c r="B322" s="53" t="s">
        <v>328</v>
      </c>
      <c r="C322" s="53"/>
      <c r="D322" s="53"/>
      <c r="E322" s="53"/>
      <c r="F322" s="6"/>
      <c r="G322" s="7">
        <v>2</v>
      </c>
      <c r="H322" s="8" t="s">
        <v>145</v>
      </c>
      <c r="I322" s="8">
        <v>36088285.539999999</v>
      </c>
      <c r="J322" s="8">
        <v>36088285.539999999</v>
      </c>
      <c r="K322" s="8">
        <v>33672791.18</v>
      </c>
      <c r="L322" s="49" t="s">
        <v>498</v>
      </c>
      <c r="M322" s="49"/>
      <c r="N322" s="50"/>
      <c r="O322" s="50"/>
      <c r="P322" s="8">
        <v>2427643.36</v>
      </c>
      <c r="Q322" s="49">
        <v>12149</v>
      </c>
      <c r="R322" s="49"/>
      <c r="S322" s="9"/>
    </row>
    <row r="323" spans="1:19" ht="11.85" customHeight="1" x14ac:dyDescent="0.2">
      <c r="A323" s="48" t="s">
        <v>325</v>
      </c>
      <c r="B323" s="48"/>
      <c r="C323" s="48"/>
      <c r="D323" s="48"/>
      <c r="E323" s="48"/>
      <c r="F323" s="6"/>
      <c r="G323" s="7">
        <v>2</v>
      </c>
      <c r="H323" s="8" t="s">
        <v>145</v>
      </c>
      <c r="I323" s="8">
        <v>36088285.539999999</v>
      </c>
      <c r="J323" s="8">
        <v>36088285.539999999</v>
      </c>
      <c r="K323" s="8">
        <v>33672791.18</v>
      </c>
      <c r="L323" s="49" t="s">
        <v>498</v>
      </c>
      <c r="M323" s="49"/>
      <c r="N323" s="50"/>
      <c r="O323" s="50"/>
      <c r="P323" s="8">
        <v>2427643.36</v>
      </c>
      <c r="Q323" s="49">
        <v>12149</v>
      </c>
      <c r="R323" s="49"/>
      <c r="S323" s="9"/>
    </row>
    <row r="324" spans="1:19" ht="11.85" customHeight="1" x14ac:dyDescent="0.2">
      <c r="A324" s="51" t="s">
        <v>323</v>
      </c>
      <c r="B324" s="51"/>
      <c r="C324" s="51"/>
      <c r="D324" s="51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</row>
    <row r="325" spans="1:19" ht="11.85" customHeight="1" x14ac:dyDescent="0.2">
      <c r="A325" s="5"/>
      <c r="B325" s="53" t="s">
        <v>329</v>
      </c>
      <c r="C325" s="53"/>
      <c r="D325" s="53"/>
      <c r="E325" s="53"/>
      <c r="F325" s="6"/>
      <c r="G325" s="7">
        <v>2</v>
      </c>
      <c r="H325" s="8" t="s">
        <v>145</v>
      </c>
      <c r="I325" s="8">
        <v>36174440.990000002</v>
      </c>
      <c r="J325" s="8">
        <v>36174440.990000002</v>
      </c>
      <c r="K325" s="8">
        <v>34377333.640000001</v>
      </c>
      <c r="L325" s="49" t="s">
        <v>499</v>
      </c>
      <c r="M325" s="49"/>
      <c r="N325" s="50"/>
      <c r="O325" s="50"/>
      <c r="P325" s="8">
        <v>1815314.53</v>
      </c>
      <c r="Q325" s="49">
        <v>18207.18</v>
      </c>
      <c r="R325" s="49"/>
      <c r="S325" s="9"/>
    </row>
    <row r="326" spans="1:19" ht="11.1" customHeight="1" x14ac:dyDescent="0.2">
      <c r="A326" s="48" t="s">
        <v>325</v>
      </c>
      <c r="B326" s="48"/>
      <c r="C326" s="48"/>
      <c r="D326" s="48"/>
      <c r="E326" s="48"/>
      <c r="F326" s="6"/>
      <c r="G326" s="7">
        <v>2</v>
      </c>
      <c r="H326" s="8" t="s">
        <v>145</v>
      </c>
      <c r="I326" s="8">
        <v>36174440.990000002</v>
      </c>
      <c r="J326" s="8">
        <v>36174440.990000002</v>
      </c>
      <c r="K326" s="8">
        <v>34377333.640000001</v>
      </c>
      <c r="L326" s="49" t="s">
        <v>499</v>
      </c>
      <c r="M326" s="49"/>
      <c r="N326" s="50"/>
      <c r="O326" s="50"/>
      <c r="P326" s="8">
        <v>1815314.53</v>
      </c>
      <c r="Q326" s="49">
        <v>18207.18</v>
      </c>
      <c r="R326" s="49"/>
      <c r="S326" s="9"/>
    </row>
    <row r="327" spans="1:19" ht="11.85" customHeight="1" x14ac:dyDescent="0.2">
      <c r="A327" s="51" t="s">
        <v>330</v>
      </c>
      <c r="B327" s="51"/>
      <c r="C327" s="51"/>
      <c r="D327" s="51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</row>
    <row r="328" spans="1:19" ht="11.85" customHeight="1" x14ac:dyDescent="0.2">
      <c r="A328" s="5"/>
      <c r="B328" s="53" t="s">
        <v>331</v>
      </c>
      <c r="C328" s="53"/>
      <c r="D328" s="53"/>
      <c r="E328" s="53"/>
      <c r="F328" s="6"/>
      <c r="G328" s="7">
        <v>2</v>
      </c>
      <c r="H328" s="8">
        <v>33419.589999999997</v>
      </c>
      <c r="I328" s="8">
        <v>98756050.159999996</v>
      </c>
      <c r="J328" s="8">
        <v>98756050.159999996</v>
      </c>
      <c r="K328" s="8">
        <v>91162435.719999999</v>
      </c>
      <c r="L328" s="49" t="s">
        <v>470</v>
      </c>
      <c r="M328" s="49"/>
      <c r="N328" s="50"/>
      <c r="O328" s="50"/>
      <c r="P328" s="8">
        <v>9182780.7799999993</v>
      </c>
      <c r="Q328" s="49">
        <v>1546483.51</v>
      </c>
      <c r="R328" s="49"/>
      <c r="S328" s="9"/>
    </row>
    <row r="329" spans="1:19" ht="11.85" customHeight="1" x14ac:dyDescent="0.2">
      <c r="A329" s="48" t="s">
        <v>332</v>
      </c>
      <c r="B329" s="48"/>
      <c r="C329" s="48"/>
      <c r="D329" s="48"/>
      <c r="E329" s="48"/>
      <c r="F329" s="6"/>
      <c r="G329" s="7">
        <v>2</v>
      </c>
      <c r="H329" s="8">
        <v>33419.589999999997</v>
      </c>
      <c r="I329" s="8">
        <v>98756050.159999996</v>
      </c>
      <c r="J329" s="8">
        <v>98756050.159999996</v>
      </c>
      <c r="K329" s="8">
        <v>91162435.719999999</v>
      </c>
      <c r="L329" s="49" t="s">
        <v>470</v>
      </c>
      <c r="M329" s="49"/>
      <c r="N329" s="50"/>
      <c r="O329" s="50"/>
      <c r="P329" s="8">
        <v>9182780.7799999993</v>
      </c>
      <c r="Q329" s="49">
        <v>1546483.51</v>
      </c>
      <c r="R329" s="49"/>
      <c r="S329" s="9"/>
    </row>
    <row r="330" spans="1:19" ht="11.1" customHeight="1" x14ac:dyDescent="0.2">
      <c r="A330" s="51" t="s">
        <v>333</v>
      </c>
      <c r="B330" s="51"/>
      <c r="C330" s="51"/>
      <c r="D330" s="51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</row>
    <row r="331" spans="1:19" ht="11.85" customHeight="1" x14ac:dyDescent="0.2">
      <c r="A331" s="5"/>
      <c r="B331" s="53" t="s">
        <v>334</v>
      </c>
      <c r="C331" s="53"/>
      <c r="D331" s="53"/>
      <c r="E331" s="53"/>
      <c r="F331" s="6"/>
      <c r="G331" s="7">
        <v>2</v>
      </c>
      <c r="H331" s="8" t="s">
        <v>145</v>
      </c>
      <c r="I331" s="8">
        <v>36553479.600000001</v>
      </c>
      <c r="J331" s="8">
        <v>36553479.600000001</v>
      </c>
      <c r="K331" s="8">
        <v>34263548.640000001</v>
      </c>
      <c r="L331" s="49" t="s">
        <v>500</v>
      </c>
      <c r="M331" s="49"/>
      <c r="N331" s="50"/>
      <c r="O331" s="50"/>
      <c r="P331" s="8">
        <v>2281047.77</v>
      </c>
      <c r="Q331" s="49">
        <v>35923.910000000003</v>
      </c>
      <c r="R331" s="49"/>
      <c r="S331" s="9"/>
    </row>
    <row r="332" spans="1:19" ht="11.85" customHeight="1" x14ac:dyDescent="0.2">
      <c r="A332" s="48" t="s">
        <v>335</v>
      </c>
      <c r="B332" s="48"/>
      <c r="C332" s="48"/>
      <c r="D332" s="48"/>
      <c r="E332" s="48"/>
      <c r="F332" s="6"/>
      <c r="G332" s="7">
        <v>2</v>
      </c>
      <c r="H332" s="8" t="s">
        <v>145</v>
      </c>
      <c r="I332" s="8">
        <v>36553479.600000001</v>
      </c>
      <c r="J332" s="8">
        <v>36553479.600000001</v>
      </c>
      <c r="K332" s="8">
        <v>34263548.640000001</v>
      </c>
      <c r="L332" s="49" t="s">
        <v>500</v>
      </c>
      <c r="M332" s="49"/>
      <c r="N332" s="50"/>
      <c r="O332" s="50"/>
      <c r="P332" s="8">
        <v>2281047.77</v>
      </c>
      <c r="Q332" s="49">
        <v>35923.910000000003</v>
      </c>
      <c r="R332" s="49"/>
      <c r="S332" s="9"/>
    </row>
    <row r="333" spans="1:19" ht="11.85" customHeight="1" x14ac:dyDescent="0.2">
      <c r="A333" s="51" t="s">
        <v>333</v>
      </c>
      <c r="B333" s="51"/>
      <c r="C333" s="51"/>
      <c r="D333" s="51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</row>
    <row r="334" spans="1:19" ht="11.1" customHeight="1" x14ac:dyDescent="0.2">
      <c r="A334" s="5"/>
      <c r="B334" s="53" t="s">
        <v>336</v>
      </c>
      <c r="C334" s="53"/>
      <c r="D334" s="53"/>
      <c r="E334" s="53"/>
      <c r="F334" s="6"/>
      <c r="G334" s="7">
        <v>2</v>
      </c>
      <c r="H334" s="8" t="s">
        <v>145</v>
      </c>
      <c r="I334" s="8">
        <v>974649.48</v>
      </c>
      <c r="J334" s="8">
        <v>974649.48</v>
      </c>
      <c r="K334" s="8">
        <v>832795.98</v>
      </c>
      <c r="L334" s="49" t="s">
        <v>501</v>
      </c>
      <c r="M334" s="49"/>
      <c r="N334" s="50"/>
      <c r="O334" s="50"/>
      <c r="P334" s="8">
        <v>142121.29999999999</v>
      </c>
      <c r="Q334" s="49" t="s">
        <v>145</v>
      </c>
      <c r="R334" s="49"/>
      <c r="S334" s="9"/>
    </row>
    <row r="335" spans="1:19" ht="11.85" customHeight="1" x14ac:dyDescent="0.2">
      <c r="A335" s="48" t="s">
        <v>335</v>
      </c>
      <c r="B335" s="48"/>
      <c r="C335" s="48"/>
      <c r="D335" s="48"/>
      <c r="E335" s="48"/>
      <c r="F335" s="6"/>
      <c r="G335" s="7">
        <v>2</v>
      </c>
      <c r="H335" s="8" t="s">
        <v>145</v>
      </c>
      <c r="I335" s="8">
        <v>974649.48</v>
      </c>
      <c r="J335" s="8">
        <v>974649.48</v>
      </c>
      <c r="K335" s="8">
        <v>832795.98</v>
      </c>
      <c r="L335" s="49" t="s">
        <v>501</v>
      </c>
      <c r="M335" s="49"/>
      <c r="N335" s="50"/>
      <c r="O335" s="50"/>
      <c r="P335" s="8">
        <v>142121.29999999999</v>
      </c>
      <c r="Q335" s="49" t="s">
        <v>145</v>
      </c>
      <c r="R335" s="49"/>
      <c r="S335" s="9"/>
    </row>
    <row r="336" spans="1:19" ht="11.85" customHeight="1" x14ac:dyDescent="0.2">
      <c r="A336" s="51" t="s">
        <v>333</v>
      </c>
      <c r="B336" s="51"/>
      <c r="C336" s="51"/>
      <c r="D336" s="51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</row>
    <row r="337" spans="1:19" ht="11.85" customHeight="1" x14ac:dyDescent="0.2">
      <c r="A337" s="5"/>
      <c r="B337" s="53" t="s">
        <v>337</v>
      </c>
      <c r="C337" s="53"/>
      <c r="D337" s="53"/>
      <c r="E337" s="53"/>
      <c r="F337" s="6"/>
      <c r="G337" s="7">
        <v>2</v>
      </c>
      <c r="H337" s="8" t="s">
        <v>145</v>
      </c>
      <c r="I337" s="8">
        <v>3928817.61</v>
      </c>
      <c r="J337" s="8">
        <v>3928817.61</v>
      </c>
      <c r="K337" s="8">
        <v>3162790.08</v>
      </c>
      <c r="L337" s="49" t="s">
        <v>502</v>
      </c>
      <c r="M337" s="49"/>
      <c r="N337" s="50"/>
      <c r="O337" s="50"/>
      <c r="P337" s="8">
        <v>766711.16</v>
      </c>
      <c r="Q337" s="49" t="s">
        <v>503</v>
      </c>
      <c r="R337" s="49"/>
      <c r="S337" s="9"/>
    </row>
    <row r="338" spans="1:19" ht="11.1" customHeight="1" x14ac:dyDescent="0.2">
      <c r="A338" s="48" t="s">
        <v>335</v>
      </c>
      <c r="B338" s="48"/>
      <c r="C338" s="48"/>
      <c r="D338" s="48"/>
      <c r="E338" s="48"/>
      <c r="F338" s="6"/>
      <c r="G338" s="7">
        <v>2</v>
      </c>
      <c r="H338" s="8" t="s">
        <v>145</v>
      </c>
      <c r="I338" s="8">
        <v>3928817.61</v>
      </c>
      <c r="J338" s="8">
        <v>3928817.61</v>
      </c>
      <c r="K338" s="8">
        <v>3162790.08</v>
      </c>
      <c r="L338" s="49" t="s">
        <v>502</v>
      </c>
      <c r="M338" s="49"/>
      <c r="N338" s="50"/>
      <c r="O338" s="50"/>
      <c r="P338" s="8">
        <v>766711.16</v>
      </c>
      <c r="Q338" s="49" t="s">
        <v>503</v>
      </c>
      <c r="R338" s="49"/>
      <c r="S338" s="9"/>
    </row>
    <row r="339" spans="1:19" ht="11.85" customHeight="1" x14ac:dyDescent="0.2">
      <c r="A339" s="51" t="s">
        <v>333</v>
      </c>
      <c r="B339" s="51"/>
      <c r="C339" s="51"/>
      <c r="D339" s="51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</row>
    <row r="340" spans="1:19" ht="11.85" customHeight="1" x14ac:dyDescent="0.2">
      <c r="A340" s="5"/>
      <c r="B340" s="53" t="s">
        <v>338</v>
      </c>
      <c r="C340" s="53"/>
      <c r="D340" s="53"/>
      <c r="E340" s="53"/>
      <c r="F340" s="6"/>
      <c r="G340" s="7">
        <v>2</v>
      </c>
      <c r="H340" s="8" t="s">
        <v>145</v>
      </c>
      <c r="I340" s="8">
        <v>13894531.01</v>
      </c>
      <c r="J340" s="8">
        <v>13894531.01</v>
      </c>
      <c r="K340" s="8">
        <v>12558433.710000001</v>
      </c>
      <c r="L340" s="49" t="s">
        <v>504</v>
      </c>
      <c r="M340" s="49"/>
      <c r="N340" s="50"/>
      <c r="O340" s="50"/>
      <c r="P340" s="8">
        <v>1399580.3</v>
      </c>
      <c r="Q340" s="49">
        <v>63483</v>
      </c>
      <c r="R340" s="49"/>
      <c r="S340" s="9"/>
    </row>
    <row r="341" spans="1:19" ht="11.85" customHeight="1" x14ac:dyDescent="0.2">
      <c r="A341" s="48" t="s">
        <v>335</v>
      </c>
      <c r="B341" s="48"/>
      <c r="C341" s="48"/>
      <c r="D341" s="48"/>
      <c r="E341" s="48"/>
      <c r="F341" s="6"/>
      <c r="G341" s="7">
        <v>2</v>
      </c>
      <c r="H341" s="8" t="s">
        <v>145</v>
      </c>
      <c r="I341" s="8">
        <v>13894531.01</v>
      </c>
      <c r="J341" s="8">
        <v>13894531.01</v>
      </c>
      <c r="K341" s="8">
        <v>12558433.710000001</v>
      </c>
      <c r="L341" s="49" t="s">
        <v>504</v>
      </c>
      <c r="M341" s="49"/>
      <c r="N341" s="50"/>
      <c r="O341" s="50"/>
      <c r="P341" s="8">
        <v>1399580.3</v>
      </c>
      <c r="Q341" s="49">
        <v>63483</v>
      </c>
      <c r="R341" s="49"/>
      <c r="S341" s="9"/>
    </row>
    <row r="342" spans="1:19" ht="11.1" customHeight="1" x14ac:dyDescent="0.2">
      <c r="A342" s="51" t="s">
        <v>333</v>
      </c>
      <c r="B342" s="51"/>
      <c r="C342" s="51"/>
      <c r="D342" s="51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</row>
    <row r="343" spans="1:19" ht="11.85" customHeight="1" x14ac:dyDescent="0.2">
      <c r="A343" s="5"/>
      <c r="B343" s="53" t="s">
        <v>339</v>
      </c>
      <c r="C343" s="53"/>
      <c r="D343" s="53"/>
      <c r="E343" s="53"/>
      <c r="F343" s="6"/>
      <c r="G343" s="7">
        <v>2</v>
      </c>
      <c r="H343" s="8" t="s">
        <v>145</v>
      </c>
      <c r="I343" s="8">
        <v>5553951.3099999996</v>
      </c>
      <c r="J343" s="8">
        <v>5553951.3099999996</v>
      </c>
      <c r="K343" s="8">
        <v>4999413.25</v>
      </c>
      <c r="L343" s="49" t="s">
        <v>505</v>
      </c>
      <c r="M343" s="49"/>
      <c r="N343" s="50"/>
      <c r="O343" s="50"/>
      <c r="P343" s="8">
        <v>556466.38</v>
      </c>
      <c r="Q343" s="49">
        <v>1199.67</v>
      </c>
      <c r="R343" s="49"/>
      <c r="S343" s="9"/>
    </row>
    <row r="344" spans="1:19" ht="11.1" customHeight="1" x14ac:dyDescent="0.2">
      <c r="A344" s="48" t="s">
        <v>335</v>
      </c>
      <c r="B344" s="48"/>
      <c r="C344" s="48"/>
      <c r="D344" s="48"/>
      <c r="E344" s="48"/>
      <c r="F344" s="6"/>
      <c r="G344" s="7">
        <v>2</v>
      </c>
      <c r="H344" s="8" t="s">
        <v>145</v>
      </c>
      <c r="I344" s="8">
        <v>5553951.3099999996</v>
      </c>
      <c r="J344" s="8">
        <v>5553951.3099999996</v>
      </c>
      <c r="K344" s="8">
        <v>4999413.25</v>
      </c>
      <c r="L344" s="49" t="s">
        <v>505</v>
      </c>
      <c r="M344" s="49"/>
      <c r="N344" s="50"/>
      <c r="O344" s="50"/>
      <c r="P344" s="8">
        <v>556466.38</v>
      </c>
      <c r="Q344" s="49">
        <v>1199.67</v>
      </c>
      <c r="R344" s="49"/>
      <c r="S344" s="9"/>
    </row>
    <row r="345" spans="1:19" ht="11.85" customHeight="1" x14ac:dyDescent="0.2">
      <c r="A345" s="63"/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</row>
    <row r="346" spans="1:19" ht="11.85" customHeight="1" x14ac:dyDescent="0.2">
      <c r="A346" s="5"/>
      <c r="B346" s="53" t="s">
        <v>506</v>
      </c>
      <c r="C346" s="53"/>
      <c r="D346" s="53"/>
      <c r="E346" s="53"/>
      <c r="F346" s="6"/>
      <c r="G346" s="7">
        <v>2</v>
      </c>
      <c r="H346" s="8" t="s">
        <v>145</v>
      </c>
      <c r="I346" s="8">
        <v>123210.43</v>
      </c>
      <c r="J346" s="8">
        <v>123210.43</v>
      </c>
      <c r="K346" s="8">
        <v>19949.87</v>
      </c>
      <c r="L346" s="49" t="s">
        <v>507</v>
      </c>
      <c r="M346" s="49"/>
      <c r="N346" s="50"/>
      <c r="O346" s="50"/>
      <c r="P346" s="8">
        <v>103260.56</v>
      </c>
      <c r="Q346" s="49" t="s">
        <v>145</v>
      </c>
      <c r="R346" s="49"/>
      <c r="S346" s="9"/>
    </row>
    <row r="347" spans="1:19" ht="11.85" customHeight="1" x14ac:dyDescent="0.2">
      <c r="A347" s="48" t="s">
        <v>350</v>
      </c>
      <c r="B347" s="48"/>
      <c r="C347" s="48"/>
      <c r="D347" s="48"/>
      <c r="E347" s="48"/>
      <c r="F347" s="6"/>
      <c r="G347" s="7">
        <v>2</v>
      </c>
      <c r="H347" s="8" t="s">
        <v>145</v>
      </c>
      <c r="I347" s="8">
        <v>123210.43</v>
      </c>
      <c r="J347" s="8">
        <v>123210.43</v>
      </c>
      <c r="K347" s="8">
        <v>19949.87</v>
      </c>
      <c r="L347" s="49" t="s">
        <v>507</v>
      </c>
      <c r="M347" s="49"/>
      <c r="N347" s="50"/>
      <c r="O347" s="50"/>
      <c r="P347" s="8">
        <v>103260.56</v>
      </c>
      <c r="Q347" s="49" t="s">
        <v>145</v>
      </c>
      <c r="R347" s="49"/>
      <c r="S347" s="9"/>
    </row>
    <row r="348" spans="1:19" ht="11.1" customHeight="1" x14ac:dyDescent="0.2">
      <c r="A348" s="63"/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</row>
    <row r="349" spans="1:19" ht="11.85" customHeight="1" x14ac:dyDescent="0.2">
      <c r="A349" s="5"/>
      <c r="B349" s="53" t="s">
        <v>508</v>
      </c>
      <c r="C349" s="53"/>
      <c r="D349" s="53"/>
      <c r="E349" s="53"/>
      <c r="F349" s="6"/>
      <c r="G349" s="7">
        <v>2</v>
      </c>
      <c r="H349" s="8" t="s">
        <v>145</v>
      </c>
      <c r="I349" s="8">
        <v>14510.97</v>
      </c>
      <c r="J349" s="8">
        <v>14510.97</v>
      </c>
      <c r="K349" s="8">
        <v>13316.49</v>
      </c>
      <c r="L349" s="49" t="s">
        <v>447</v>
      </c>
      <c r="M349" s="49"/>
      <c r="N349" s="50"/>
      <c r="O349" s="50"/>
      <c r="P349" s="8">
        <v>1194.48</v>
      </c>
      <c r="Q349" s="49" t="s">
        <v>145</v>
      </c>
      <c r="R349" s="49"/>
      <c r="S349" s="9"/>
    </row>
    <row r="350" spans="1:19" ht="11.85" customHeight="1" x14ac:dyDescent="0.2">
      <c r="A350" s="48" t="s">
        <v>350</v>
      </c>
      <c r="B350" s="48"/>
      <c r="C350" s="48"/>
      <c r="D350" s="48"/>
      <c r="E350" s="48"/>
      <c r="F350" s="6"/>
      <c r="G350" s="7">
        <v>2</v>
      </c>
      <c r="H350" s="8" t="s">
        <v>145</v>
      </c>
      <c r="I350" s="8">
        <v>14510.97</v>
      </c>
      <c r="J350" s="8">
        <v>14510.97</v>
      </c>
      <c r="K350" s="8">
        <v>13316.49</v>
      </c>
      <c r="L350" s="49" t="s">
        <v>447</v>
      </c>
      <c r="M350" s="49"/>
      <c r="N350" s="50"/>
      <c r="O350" s="50"/>
      <c r="P350" s="8">
        <v>1194.48</v>
      </c>
      <c r="Q350" s="49" t="s">
        <v>145</v>
      </c>
      <c r="R350" s="49"/>
      <c r="S350" s="9"/>
    </row>
    <row r="351" spans="1:19" ht="11.85" customHeight="1" x14ac:dyDescent="0.2">
      <c r="A351" s="64" t="s">
        <v>340</v>
      </c>
      <c r="B351" s="64"/>
      <c r="C351" s="64"/>
      <c r="D351" s="64"/>
      <c r="E351" s="64"/>
      <c r="F351" s="10">
        <v>453569</v>
      </c>
      <c r="G351" s="10">
        <v>453569</v>
      </c>
      <c r="H351" s="8">
        <v>4214778.6399999997</v>
      </c>
      <c r="I351" s="8">
        <v>8571516802.3299999</v>
      </c>
      <c r="J351" s="8">
        <v>8571516802.3299999</v>
      </c>
      <c r="K351" s="8">
        <v>7968204058.9799995</v>
      </c>
      <c r="L351" s="49" t="s">
        <v>509</v>
      </c>
      <c r="M351" s="49"/>
      <c r="N351" s="65"/>
      <c r="O351" s="65"/>
      <c r="P351" s="8">
        <v>627933176.38</v>
      </c>
      <c r="Q351" s="49">
        <v>18367217.239999998</v>
      </c>
      <c r="R351" s="49"/>
      <c r="S351" s="9"/>
    </row>
    <row r="352" spans="1:19" ht="11.1" customHeight="1" x14ac:dyDescent="0.2">
      <c r="A352" s="66"/>
      <c r="B352" s="66"/>
      <c r="C352" s="66"/>
      <c r="D352" s="66"/>
      <c r="E352" s="66"/>
      <c r="F352" s="66"/>
      <c r="G352" s="66"/>
      <c r="H352" s="66"/>
      <c r="I352" s="66"/>
      <c r="J352" s="66"/>
      <c r="K352" s="66"/>
      <c r="L352" s="66"/>
      <c r="M352" s="66"/>
      <c r="N352" s="66"/>
      <c r="O352" s="67">
        <v>609565959.13999999</v>
      </c>
      <c r="P352" s="67"/>
      <c r="Q352" s="67"/>
      <c r="R352" s="67"/>
      <c r="S352" s="67"/>
    </row>
    <row r="353" spans="1:19" ht="32.450000000000003" customHeight="1" x14ac:dyDescent="0.2">
      <c r="A353" s="68" t="s">
        <v>341</v>
      </c>
      <c r="B353" s="68"/>
      <c r="C353" s="68"/>
      <c r="D353" s="68"/>
      <c r="E353" s="68"/>
      <c r="F353" s="68"/>
      <c r="G353" s="68"/>
      <c r="H353" s="68"/>
      <c r="I353" s="68"/>
      <c r="J353" s="68"/>
      <c r="K353" s="68"/>
      <c r="L353" s="68"/>
      <c r="M353" s="68"/>
      <c r="N353" s="68"/>
      <c r="O353" s="68"/>
      <c r="P353" s="68"/>
      <c r="Q353" s="68"/>
      <c r="R353" s="68"/>
      <c r="S353" s="68"/>
    </row>
    <row r="354" spans="1:19" ht="73.5" customHeight="1" x14ac:dyDescent="0.2"/>
    <row r="355" spans="1:19" ht="73.5" customHeight="1" x14ac:dyDescent="0.2"/>
    <row r="356" spans="1:19" ht="73.5" customHeight="1" x14ac:dyDescent="0.2"/>
    <row r="357" spans="1:19" ht="64.7" customHeight="1" x14ac:dyDescent="0.2"/>
    <row r="358" spans="1:19" ht="64.7" customHeight="1" thickBo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</sheetData>
  <mergeCells count="1164">
    <mergeCell ref="A348:S348"/>
    <mergeCell ref="B349:E349"/>
    <mergeCell ref="L349:M349"/>
    <mergeCell ref="N349:O349"/>
    <mergeCell ref="Q349:R349"/>
    <mergeCell ref="A350:E350"/>
    <mergeCell ref="L350:M350"/>
    <mergeCell ref="N350:O350"/>
    <mergeCell ref="Q350:R350"/>
    <mergeCell ref="A351:E351"/>
    <mergeCell ref="L351:M351"/>
    <mergeCell ref="N351:O351"/>
    <mergeCell ref="Q351:R351"/>
    <mergeCell ref="A352:N352"/>
    <mergeCell ref="O352:S352"/>
    <mergeCell ref="A353:S353"/>
    <mergeCell ref="A344:E344"/>
    <mergeCell ref="L344:M344"/>
    <mergeCell ref="N344:O344"/>
    <mergeCell ref="Q344:R344"/>
    <mergeCell ref="A342:D342"/>
    <mergeCell ref="E342:S342"/>
    <mergeCell ref="B343:E343"/>
    <mergeCell ref="L343:M343"/>
    <mergeCell ref="N343:O343"/>
    <mergeCell ref="Q343:R343"/>
    <mergeCell ref="A345:S345"/>
    <mergeCell ref="B346:E346"/>
    <mergeCell ref="L346:M346"/>
    <mergeCell ref="N346:O346"/>
    <mergeCell ref="Q346:R346"/>
    <mergeCell ref="A347:E347"/>
    <mergeCell ref="L347:M347"/>
    <mergeCell ref="N347:O347"/>
    <mergeCell ref="Q347:R347"/>
    <mergeCell ref="B340:E340"/>
    <mergeCell ref="L340:M340"/>
    <mergeCell ref="N340:O340"/>
    <mergeCell ref="Q340:R340"/>
    <mergeCell ref="A341:E341"/>
    <mergeCell ref="L341:M341"/>
    <mergeCell ref="N341:O341"/>
    <mergeCell ref="Q341:R341"/>
    <mergeCell ref="A338:E338"/>
    <mergeCell ref="L338:M338"/>
    <mergeCell ref="N338:O338"/>
    <mergeCell ref="Q338:R338"/>
    <mergeCell ref="A339:D339"/>
    <mergeCell ref="E339:S339"/>
    <mergeCell ref="A336:D336"/>
    <mergeCell ref="E336:S336"/>
    <mergeCell ref="B337:E337"/>
    <mergeCell ref="L337:M337"/>
    <mergeCell ref="N337:O337"/>
    <mergeCell ref="Q337:R337"/>
    <mergeCell ref="B334:E334"/>
    <mergeCell ref="L334:M334"/>
    <mergeCell ref="N334:O334"/>
    <mergeCell ref="Q334:R334"/>
    <mergeCell ref="A335:E335"/>
    <mergeCell ref="L335:M335"/>
    <mergeCell ref="N335:O335"/>
    <mergeCell ref="Q335:R335"/>
    <mergeCell ref="A332:E332"/>
    <mergeCell ref="L332:M332"/>
    <mergeCell ref="N332:O332"/>
    <mergeCell ref="Q332:R332"/>
    <mergeCell ref="A333:D333"/>
    <mergeCell ref="E333:S333"/>
    <mergeCell ref="A330:D330"/>
    <mergeCell ref="E330:S330"/>
    <mergeCell ref="B331:E331"/>
    <mergeCell ref="L331:M331"/>
    <mergeCell ref="N331:O331"/>
    <mergeCell ref="Q331:R331"/>
    <mergeCell ref="B328:E328"/>
    <mergeCell ref="L328:M328"/>
    <mergeCell ref="N328:O328"/>
    <mergeCell ref="Q328:R328"/>
    <mergeCell ref="A329:E329"/>
    <mergeCell ref="L329:M329"/>
    <mergeCell ref="N329:O329"/>
    <mergeCell ref="Q329:R329"/>
    <mergeCell ref="A326:E326"/>
    <mergeCell ref="L326:M326"/>
    <mergeCell ref="N326:O326"/>
    <mergeCell ref="Q326:R326"/>
    <mergeCell ref="A327:D327"/>
    <mergeCell ref="E327:S327"/>
    <mergeCell ref="A324:D324"/>
    <mergeCell ref="E324:S324"/>
    <mergeCell ref="B325:E325"/>
    <mergeCell ref="L325:M325"/>
    <mergeCell ref="N325:O325"/>
    <mergeCell ref="Q325:R325"/>
    <mergeCell ref="B322:E322"/>
    <mergeCell ref="L322:M322"/>
    <mergeCell ref="N322:O322"/>
    <mergeCell ref="Q322:R322"/>
    <mergeCell ref="A323:E323"/>
    <mergeCell ref="L323:M323"/>
    <mergeCell ref="N323:O323"/>
    <mergeCell ref="Q323:R323"/>
    <mergeCell ref="A320:E320"/>
    <mergeCell ref="L320:M320"/>
    <mergeCell ref="N320:O320"/>
    <mergeCell ref="Q320:R320"/>
    <mergeCell ref="A321:D321"/>
    <mergeCell ref="E321:S321"/>
    <mergeCell ref="A318:D318"/>
    <mergeCell ref="E318:S318"/>
    <mergeCell ref="B319:E319"/>
    <mergeCell ref="L319:M319"/>
    <mergeCell ref="N319:O319"/>
    <mergeCell ref="Q319:R319"/>
    <mergeCell ref="B316:E316"/>
    <mergeCell ref="L316:M316"/>
    <mergeCell ref="N316:O316"/>
    <mergeCell ref="Q316:R316"/>
    <mergeCell ref="A317:E317"/>
    <mergeCell ref="L317:M317"/>
    <mergeCell ref="N317:O317"/>
    <mergeCell ref="Q317:R317"/>
    <mergeCell ref="A314:E314"/>
    <mergeCell ref="L314:M314"/>
    <mergeCell ref="N314:O314"/>
    <mergeCell ref="Q314:R314"/>
    <mergeCell ref="A315:D315"/>
    <mergeCell ref="E315:S315"/>
    <mergeCell ref="A312:D312"/>
    <mergeCell ref="E312:S312"/>
    <mergeCell ref="B313:E313"/>
    <mergeCell ref="L313:M313"/>
    <mergeCell ref="N313:O313"/>
    <mergeCell ref="Q313:R313"/>
    <mergeCell ref="B310:E310"/>
    <mergeCell ref="L310:M310"/>
    <mergeCell ref="N310:O310"/>
    <mergeCell ref="Q310:R310"/>
    <mergeCell ref="A311:E311"/>
    <mergeCell ref="L311:M311"/>
    <mergeCell ref="N311:O311"/>
    <mergeCell ref="Q311:R311"/>
    <mergeCell ref="A308:E308"/>
    <mergeCell ref="L308:M308"/>
    <mergeCell ref="N308:O308"/>
    <mergeCell ref="Q308:R308"/>
    <mergeCell ref="A309:D309"/>
    <mergeCell ref="E309:S309"/>
    <mergeCell ref="A306:D306"/>
    <mergeCell ref="E306:S306"/>
    <mergeCell ref="B307:E307"/>
    <mergeCell ref="L307:M307"/>
    <mergeCell ref="N307:O307"/>
    <mergeCell ref="Q307:R307"/>
    <mergeCell ref="B304:E304"/>
    <mergeCell ref="L304:M304"/>
    <mergeCell ref="N304:O304"/>
    <mergeCell ref="Q304:R304"/>
    <mergeCell ref="A305:E305"/>
    <mergeCell ref="L305:M305"/>
    <mergeCell ref="N305:O305"/>
    <mergeCell ref="Q305:R305"/>
    <mergeCell ref="A302:E302"/>
    <mergeCell ref="L302:M302"/>
    <mergeCell ref="N302:O302"/>
    <mergeCell ref="Q302:R302"/>
    <mergeCell ref="A303:D303"/>
    <mergeCell ref="E303:S303"/>
    <mergeCell ref="A300:D300"/>
    <mergeCell ref="E300:S300"/>
    <mergeCell ref="B301:E301"/>
    <mergeCell ref="L301:M301"/>
    <mergeCell ref="N301:O301"/>
    <mergeCell ref="Q301:R301"/>
    <mergeCell ref="B298:E298"/>
    <mergeCell ref="L298:M298"/>
    <mergeCell ref="N298:O298"/>
    <mergeCell ref="Q298:R298"/>
    <mergeCell ref="A299:E299"/>
    <mergeCell ref="L299:M299"/>
    <mergeCell ref="N299:O299"/>
    <mergeCell ref="Q299:R299"/>
    <mergeCell ref="A296:E296"/>
    <mergeCell ref="L296:M296"/>
    <mergeCell ref="N296:O296"/>
    <mergeCell ref="Q296:R296"/>
    <mergeCell ref="A297:D297"/>
    <mergeCell ref="E297:S297"/>
    <mergeCell ref="A294:D294"/>
    <mergeCell ref="E294:S294"/>
    <mergeCell ref="B295:E295"/>
    <mergeCell ref="L295:M295"/>
    <mergeCell ref="N295:O295"/>
    <mergeCell ref="Q295:R295"/>
    <mergeCell ref="B292:E292"/>
    <mergeCell ref="L292:M292"/>
    <mergeCell ref="N292:O292"/>
    <mergeCell ref="Q292:R292"/>
    <mergeCell ref="A293:E293"/>
    <mergeCell ref="L293:M293"/>
    <mergeCell ref="N293:O293"/>
    <mergeCell ref="Q293:R293"/>
    <mergeCell ref="A290:E290"/>
    <mergeCell ref="L290:M290"/>
    <mergeCell ref="N290:O290"/>
    <mergeCell ref="Q290:R290"/>
    <mergeCell ref="A291:D291"/>
    <mergeCell ref="E291:S291"/>
    <mergeCell ref="A288:D288"/>
    <mergeCell ref="E288:S288"/>
    <mergeCell ref="B289:E289"/>
    <mergeCell ref="L289:M289"/>
    <mergeCell ref="N289:O289"/>
    <mergeCell ref="Q289:R289"/>
    <mergeCell ref="B286:E286"/>
    <mergeCell ref="L286:M286"/>
    <mergeCell ref="N286:O286"/>
    <mergeCell ref="Q286:R286"/>
    <mergeCell ref="A287:E287"/>
    <mergeCell ref="L287:M287"/>
    <mergeCell ref="N287:O287"/>
    <mergeCell ref="Q287:R287"/>
    <mergeCell ref="A284:E284"/>
    <mergeCell ref="L284:M284"/>
    <mergeCell ref="N284:O284"/>
    <mergeCell ref="Q284:R284"/>
    <mergeCell ref="A285:D285"/>
    <mergeCell ref="E285:S285"/>
    <mergeCell ref="A282:D282"/>
    <mergeCell ref="E282:S282"/>
    <mergeCell ref="B283:E283"/>
    <mergeCell ref="L283:M283"/>
    <mergeCell ref="N283:O283"/>
    <mergeCell ref="Q283:R283"/>
    <mergeCell ref="B280:E280"/>
    <mergeCell ref="L280:M280"/>
    <mergeCell ref="N280:O280"/>
    <mergeCell ref="Q280:R280"/>
    <mergeCell ref="A281:E281"/>
    <mergeCell ref="L281:M281"/>
    <mergeCell ref="N281:O281"/>
    <mergeCell ref="Q281:R281"/>
    <mergeCell ref="A278:E278"/>
    <mergeCell ref="L278:M278"/>
    <mergeCell ref="N278:O278"/>
    <mergeCell ref="Q278:R278"/>
    <mergeCell ref="A279:D279"/>
    <mergeCell ref="E279:S279"/>
    <mergeCell ref="A276:D276"/>
    <mergeCell ref="E276:S276"/>
    <mergeCell ref="B277:E277"/>
    <mergeCell ref="L277:M277"/>
    <mergeCell ref="N277:O277"/>
    <mergeCell ref="Q277:R277"/>
    <mergeCell ref="B274:E274"/>
    <mergeCell ref="L274:M274"/>
    <mergeCell ref="N274:O274"/>
    <mergeCell ref="Q274:R274"/>
    <mergeCell ref="A275:E275"/>
    <mergeCell ref="L275:M275"/>
    <mergeCell ref="N275:O275"/>
    <mergeCell ref="Q275:R275"/>
    <mergeCell ref="A272:E272"/>
    <mergeCell ref="L272:M272"/>
    <mergeCell ref="N272:O272"/>
    <mergeCell ref="Q272:R272"/>
    <mergeCell ref="A273:D273"/>
    <mergeCell ref="E273:S273"/>
    <mergeCell ref="A270:D270"/>
    <mergeCell ref="E270:S270"/>
    <mergeCell ref="B271:E271"/>
    <mergeCell ref="L271:M271"/>
    <mergeCell ref="N271:O271"/>
    <mergeCell ref="Q271:R271"/>
    <mergeCell ref="B268:E268"/>
    <mergeCell ref="L268:M268"/>
    <mergeCell ref="N268:O268"/>
    <mergeCell ref="Q268:R268"/>
    <mergeCell ref="A269:E269"/>
    <mergeCell ref="L269:M269"/>
    <mergeCell ref="N269:O269"/>
    <mergeCell ref="Q269:R269"/>
    <mergeCell ref="A266:E266"/>
    <mergeCell ref="L266:M266"/>
    <mergeCell ref="N266:O266"/>
    <mergeCell ref="Q266:R266"/>
    <mergeCell ref="A267:D267"/>
    <mergeCell ref="E267:S267"/>
    <mergeCell ref="A264:D264"/>
    <mergeCell ref="E264:S264"/>
    <mergeCell ref="B265:E265"/>
    <mergeCell ref="L265:M265"/>
    <mergeCell ref="N265:O265"/>
    <mergeCell ref="Q265:R265"/>
    <mergeCell ref="B262:E262"/>
    <mergeCell ref="L262:M262"/>
    <mergeCell ref="N262:O262"/>
    <mergeCell ref="Q262:R262"/>
    <mergeCell ref="A263:E263"/>
    <mergeCell ref="L263:M263"/>
    <mergeCell ref="N263:O263"/>
    <mergeCell ref="Q263:R263"/>
    <mergeCell ref="A260:E260"/>
    <mergeCell ref="L260:M260"/>
    <mergeCell ref="N260:O260"/>
    <mergeCell ref="Q260:R260"/>
    <mergeCell ref="A261:D261"/>
    <mergeCell ref="E261:S261"/>
    <mergeCell ref="A258:D258"/>
    <mergeCell ref="E258:S258"/>
    <mergeCell ref="B259:E259"/>
    <mergeCell ref="L259:M259"/>
    <mergeCell ref="N259:O259"/>
    <mergeCell ref="Q259:R259"/>
    <mergeCell ref="B256:E256"/>
    <mergeCell ref="L256:M256"/>
    <mergeCell ref="N256:O256"/>
    <mergeCell ref="Q256:R256"/>
    <mergeCell ref="A257:E257"/>
    <mergeCell ref="L257:M257"/>
    <mergeCell ref="N257:O257"/>
    <mergeCell ref="Q257:R257"/>
    <mergeCell ref="A254:E254"/>
    <mergeCell ref="L254:M254"/>
    <mergeCell ref="N254:O254"/>
    <mergeCell ref="Q254:R254"/>
    <mergeCell ref="A255:D255"/>
    <mergeCell ref="E255:S255"/>
    <mergeCell ref="A252:D252"/>
    <mergeCell ref="E252:S252"/>
    <mergeCell ref="B253:E253"/>
    <mergeCell ref="L253:M253"/>
    <mergeCell ref="N253:O253"/>
    <mergeCell ref="Q253:R253"/>
    <mergeCell ref="B250:E250"/>
    <mergeCell ref="L250:M250"/>
    <mergeCell ref="N250:O250"/>
    <mergeCell ref="Q250:R250"/>
    <mergeCell ref="A251:E251"/>
    <mergeCell ref="L251:M251"/>
    <mergeCell ref="N251:O251"/>
    <mergeCell ref="Q251:R251"/>
    <mergeCell ref="A248:E248"/>
    <mergeCell ref="L248:M248"/>
    <mergeCell ref="N248:O248"/>
    <mergeCell ref="Q248:R248"/>
    <mergeCell ref="A249:D249"/>
    <mergeCell ref="E249:S249"/>
    <mergeCell ref="A246:D246"/>
    <mergeCell ref="E246:S246"/>
    <mergeCell ref="B247:E247"/>
    <mergeCell ref="L247:M247"/>
    <mergeCell ref="N247:O247"/>
    <mergeCell ref="Q247:R247"/>
    <mergeCell ref="B244:E244"/>
    <mergeCell ref="L244:M244"/>
    <mergeCell ref="N244:O244"/>
    <mergeCell ref="Q244:R244"/>
    <mergeCell ref="A245:E245"/>
    <mergeCell ref="L245:M245"/>
    <mergeCell ref="N245:O245"/>
    <mergeCell ref="Q245:R245"/>
    <mergeCell ref="A242:E242"/>
    <mergeCell ref="L242:M242"/>
    <mergeCell ref="N242:O242"/>
    <mergeCell ref="Q242:R242"/>
    <mergeCell ref="A243:D243"/>
    <mergeCell ref="E243:S243"/>
    <mergeCell ref="A240:D240"/>
    <mergeCell ref="E240:S240"/>
    <mergeCell ref="B241:E241"/>
    <mergeCell ref="L241:M241"/>
    <mergeCell ref="N241:O241"/>
    <mergeCell ref="Q241:R241"/>
    <mergeCell ref="B238:E238"/>
    <mergeCell ref="L238:M238"/>
    <mergeCell ref="N238:O238"/>
    <mergeCell ref="Q238:R238"/>
    <mergeCell ref="A239:E239"/>
    <mergeCell ref="L239:M239"/>
    <mergeCell ref="N239:O239"/>
    <mergeCell ref="Q239:R239"/>
    <mergeCell ref="A236:E236"/>
    <mergeCell ref="L236:M236"/>
    <mergeCell ref="N236:O236"/>
    <mergeCell ref="Q236:R236"/>
    <mergeCell ref="A237:D237"/>
    <mergeCell ref="E237:S237"/>
    <mergeCell ref="A234:D234"/>
    <mergeCell ref="E234:S234"/>
    <mergeCell ref="B235:E235"/>
    <mergeCell ref="L235:M235"/>
    <mergeCell ref="N235:O235"/>
    <mergeCell ref="Q235:R235"/>
    <mergeCell ref="B232:E232"/>
    <mergeCell ref="L232:M232"/>
    <mergeCell ref="N232:O232"/>
    <mergeCell ref="Q232:R232"/>
    <mergeCell ref="A233:E233"/>
    <mergeCell ref="L233:M233"/>
    <mergeCell ref="N233:O233"/>
    <mergeCell ref="Q233:R233"/>
    <mergeCell ref="A230:E230"/>
    <mergeCell ref="L230:M230"/>
    <mergeCell ref="N230:O230"/>
    <mergeCell ref="Q230:R230"/>
    <mergeCell ref="A231:D231"/>
    <mergeCell ref="E231:S231"/>
    <mergeCell ref="A228:D228"/>
    <mergeCell ref="E228:S228"/>
    <mergeCell ref="B229:E229"/>
    <mergeCell ref="L229:M229"/>
    <mergeCell ref="N229:O229"/>
    <mergeCell ref="Q229:R229"/>
    <mergeCell ref="B226:E226"/>
    <mergeCell ref="L226:M226"/>
    <mergeCell ref="N226:O226"/>
    <mergeCell ref="Q226:R226"/>
    <mergeCell ref="A227:E227"/>
    <mergeCell ref="L227:M227"/>
    <mergeCell ref="N227:O227"/>
    <mergeCell ref="Q227:R227"/>
    <mergeCell ref="A224:E224"/>
    <mergeCell ref="L224:M224"/>
    <mergeCell ref="N224:O224"/>
    <mergeCell ref="Q224:R224"/>
    <mergeCell ref="A225:D225"/>
    <mergeCell ref="E225:S225"/>
    <mergeCell ref="A222:D222"/>
    <mergeCell ref="E222:S222"/>
    <mergeCell ref="B223:E223"/>
    <mergeCell ref="L223:M223"/>
    <mergeCell ref="N223:O223"/>
    <mergeCell ref="Q223:R223"/>
    <mergeCell ref="B220:E220"/>
    <mergeCell ref="L220:M220"/>
    <mergeCell ref="N220:O220"/>
    <mergeCell ref="Q220:R220"/>
    <mergeCell ref="A221:E221"/>
    <mergeCell ref="L221:M221"/>
    <mergeCell ref="N221:O221"/>
    <mergeCell ref="Q221:R221"/>
    <mergeCell ref="A218:E218"/>
    <mergeCell ref="L218:M218"/>
    <mergeCell ref="N218:O218"/>
    <mergeCell ref="Q218:R218"/>
    <mergeCell ref="A219:D219"/>
    <mergeCell ref="E219:S219"/>
    <mergeCell ref="A216:D216"/>
    <mergeCell ref="E216:S216"/>
    <mergeCell ref="B217:E217"/>
    <mergeCell ref="L217:M217"/>
    <mergeCell ref="N217:O217"/>
    <mergeCell ref="Q217:R217"/>
    <mergeCell ref="B214:E214"/>
    <mergeCell ref="L214:M214"/>
    <mergeCell ref="N214:O214"/>
    <mergeCell ref="Q214:R214"/>
    <mergeCell ref="A215:E215"/>
    <mergeCell ref="L215:M215"/>
    <mergeCell ref="N215:O215"/>
    <mergeCell ref="Q215:R215"/>
    <mergeCell ref="A212:E212"/>
    <mergeCell ref="L212:M212"/>
    <mergeCell ref="N212:O212"/>
    <mergeCell ref="Q212:R212"/>
    <mergeCell ref="A213:D213"/>
    <mergeCell ref="E213:S213"/>
    <mergeCell ref="A210:D210"/>
    <mergeCell ref="E210:S210"/>
    <mergeCell ref="B211:E211"/>
    <mergeCell ref="L211:M211"/>
    <mergeCell ref="N211:O211"/>
    <mergeCell ref="Q211:R211"/>
    <mergeCell ref="B208:E208"/>
    <mergeCell ref="L208:M208"/>
    <mergeCell ref="N208:O208"/>
    <mergeCell ref="Q208:R208"/>
    <mergeCell ref="A209:E209"/>
    <mergeCell ref="L209:M209"/>
    <mergeCell ref="N209:O209"/>
    <mergeCell ref="Q209:R209"/>
    <mergeCell ref="A206:E206"/>
    <mergeCell ref="L206:M206"/>
    <mergeCell ref="N206:O206"/>
    <mergeCell ref="Q206:R206"/>
    <mergeCell ref="A207:D207"/>
    <mergeCell ref="E207:S207"/>
    <mergeCell ref="A204:D204"/>
    <mergeCell ref="E204:S204"/>
    <mergeCell ref="B205:E205"/>
    <mergeCell ref="L205:M205"/>
    <mergeCell ref="N205:O205"/>
    <mergeCell ref="Q205:R205"/>
    <mergeCell ref="B202:E202"/>
    <mergeCell ref="L202:M202"/>
    <mergeCell ref="N202:O202"/>
    <mergeCell ref="Q202:R202"/>
    <mergeCell ref="A203:E203"/>
    <mergeCell ref="L203:M203"/>
    <mergeCell ref="N203:O203"/>
    <mergeCell ref="Q203:R203"/>
    <mergeCell ref="A200:E200"/>
    <mergeCell ref="L200:M200"/>
    <mergeCell ref="N200:O200"/>
    <mergeCell ref="Q200:R200"/>
    <mergeCell ref="A201:D201"/>
    <mergeCell ref="E201:S201"/>
    <mergeCell ref="A198:D198"/>
    <mergeCell ref="E198:S198"/>
    <mergeCell ref="B199:E199"/>
    <mergeCell ref="L199:M199"/>
    <mergeCell ref="N199:O199"/>
    <mergeCell ref="Q199:R199"/>
    <mergeCell ref="B196:E196"/>
    <mergeCell ref="L196:M196"/>
    <mergeCell ref="N196:O196"/>
    <mergeCell ref="Q196:R196"/>
    <mergeCell ref="A197:E197"/>
    <mergeCell ref="L197:M197"/>
    <mergeCell ref="N197:O197"/>
    <mergeCell ref="Q197:R197"/>
    <mergeCell ref="A194:E194"/>
    <mergeCell ref="L194:M194"/>
    <mergeCell ref="N194:O194"/>
    <mergeCell ref="Q194:R194"/>
    <mergeCell ref="A195:D195"/>
    <mergeCell ref="E195:S195"/>
    <mergeCell ref="A192:D192"/>
    <mergeCell ref="E192:S192"/>
    <mergeCell ref="B193:E193"/>
    <mergeCell ref="L193:M193"/>
    <mergeCell ref="N193:O193"/>
    <mergeCell ref="Q193:R193"/>
    <mergeCell ref="B190:E190"/>
    <mergeCell ref="L190:M190"/>
    <mergeCell ref="N190:O190"/>
    <mergeCell ref="Q190:R190"/>
    <mergeCell ref="A191:E191"/>
    <mergeCell ref="L191:M191"/>
    <mergeCell ref="N191:O191"/>
    <mergeCell ref="Q191:R191"/>
    <mergeCell ref="A188:E188"/>
    <mergeCell ref="L188:M188"/>
    <mergeCell ref="N188:O188"/>
    <mergeCell ref="Q188:R188"/>
    <mergeCell ref="A189:D189"/>
    <mergeCell ref="E189:S189"/>
    <mergeCell ref="A186:D186"/>
    <mergeCell ref="E186:S186"/>
    <mergeCell ref="B187:E187"/>
    <mergeCell ref="L187:M187"/>
    <mergeCell ref="N187:O187"/>
    <mergeCell ref="Q187:R187"/>
    <mergeCell ref="B184:E184"/>
    <mergeCell ref="L184:M184"/>
    <mergeCell ref="N184:O184"/>
    <mergeCell ref="Q184:R184"/>
    <mergeCell ref="A185:E185"/>
    <mergeCell ref="L185:M185"/>
    <mergeCell ref="N185:O185"/>
    <mergeCell ref="Q185:R185"/>
    <mergeCell ref="A182:E182"/>
    <mergeCell ref="L182:M182"/>
    <mergeCell ref="N182:O182"/>
    <mergeCell ref="Q182:R182"/>
    <mergeCell ref="A183:D183"/>
    <mergeCell ref="E183:S183"/>
    <mergeCell ref="A180:D180"/>
    <mergeCell ref="E180:S180"/>
    <mergeCell ref="B181:E181"/>
    <mergeCell ref="L181:M181"/>
    <mergeCell ref="N181:O181"/>
    <mergeCell ref="Q181:R181"/>
    <mergeCell ref="B178:E178"/>
    <mergeCell ref="L178:M178"/>
    <mergeCell ref="N178:O178"/>
    <mergeCell ref="Q178:R178"/>
    <mergeCell ref="A179:E179"/>
    <mergeCell ref="L179:M179"/>
    <mergeCell ref="N179:O179"/>
    <mergeCell ref="Q179:R179"/>
    <mergeCell ref="A176:E176"/>
    <mergeCell ref="L176:M176"/>
    <mergeCell ref="N176:O176"/>
    <mergeCell ref="Q176:R176"/>
    <mergeCell ref="A177:D177"/>
    <mergeCell ref="E177:S177"/>
    <mergeCell ref="A174:D174"/>
    <mergeCell ref="E174:S174"/>
    <mergeCell ref="B175:E175"/>
    <mergeCell ref="L175:M175"/>
    <mergeCell ref="N175:O175"/>
    <mergeCell ref="Q175:R175"/>
    <mergeCell ref="B172:E172"/>
    <mergeCell ref="L172:M172"/>
    <mergeCell ref="N172:O172"/>
    <mergeCell ref="Q172:R172"/>
    <mergeCell ref="A173:E173"/>
    <mergeCell ref="L173:M173"/>
    <mergeCell ref="N173:O173"/>
    <mergeCell ref="Q173:R173"/>
    <mergeCell ref="A170:E170"/>
    <mergeCell ref="L170:M170"/>
    <mergeCell ref="N170:O170"/>
    <mergeCell ref="Q170:R170"/>
    <mergeCell ref="A171:D171"/>
    <mergeCell ref="E171:S171"/>
    <mergeCell ref="A168:D168"/>
    <mergeCell ref="E168:S168"/>
    <mergeCell ref="B169:E169"/>
    <mergeCell ref="L169:M169"/>
    <mergeCell ref="N169:O169"/>
    <mergeCell ref="Q169:R169"/>
    <mergeCell ref="B166:E166"/>
    <mergeCell ref="L166:M166"/>
    <mergeCell ref="N166:O166"/>
    <mergeCell ref="Q166:R166"/>
    <mergeCell ref="A167:E167"/>
    <mergeCell ref="L167:M167"/>
    <mergeCell ref="N167:O167"/>
    <mergeCell ref="Q167:R167"/>
    <mergeCell ref="A164:E164"/>
    <mergeCell ref="L164:M164"/>
    <mergeCell ref="N164:O164"/>
    <mergeCell ref="Q164:R164"/>
    <mergeCell ref="A165:D165"/>
    <mergeCell ref="E165:S165"/>
    <mergeCell ref="A162:D162"/>
    <mergeCell ref="E162:S162"/>
    <mergeCell ref="B163:E163"/>
    <mergeCell ref="L163:M163"/>
    <mergeCell ref="N163:O163"/>
    <mergeCell ref="Q163:R163"/>
    <mergeCell ref="B160:E160"/>
    <mergeCell ref="L160:M160"/>
    <mergeCell ref="N160:O160"/>
    <mergeCell ref="Q160:R160"/>
    <mergeCell ref="A161:E161"/>
    <mergeCell ref="L161:M161"/>
    <mergeCell ref="N161:O161"/>
    <mergeCell ref="Q161:R161"/>
    <mergeCell ref="A158:E158"/>
    <mergeCell ref="L158:M158"/>
    <mergeCell ref="N158:O158"/>
    <mergeCell ref="Q158:R158"/>
    <mergeCell ref="A159:D159"/>
    <mergeCell ref="E159:S159"/>
    <mergeCell ref="A156:D156"/>
    <mergeCell ref="E156:S156"/>
    <mergeCell ref="B157:E157"/>
    <mergeCell ref="L157:M157"/>
    <mergeCell ref="N157:O157"/>
    <mergeCell ref="Q157:R157"/>
    <mergeCell ref="B154:E154"/>
    <mergeCell ref="L154:M154"/>
    <mergeCell ref="N154:O154"/>
    <mergeCell ref="Q154:R154"/>
    <mergeCell ref="A155:E155"/>
    <mergeCell ref="L155:M155"/>
    <mergeCell ref="N155:O155"/>
    <mergeCell ref="Q155:R155"/>
    <mergeCell ref="A152:E152"/>
    <mergeCell ref="L152:M152"/>
    <mergeCell ref="N152:O152"/>
    <mergeCell ref="Q152:R152"/>
    <mergeCell ref="A153:D153"/>
    <mergeCell ref="E153:S153"/>
    <mergeCell ref="A150:D150"/>
    <mergeCell ref="E150:S150"/>
    <mergeCell ref="B151:E151"/>
    <mergeCell ref="L151:M151"/>
    <mergeCell ref="N151:O151"/>
    <mergeCell ref="Q151:R151"/>
    <mergeCell ref="B148:E148"/>
    <mergeCell ref="L148:M148"/>
    <mergeCell ref="N148:O148"/>
    <mergeCell ref="Q148:R148"/>
    <mergeCell ref="A149:E149"/>
    <mergeCell ref="L149:M149"/>
    <mergeCell ref="N149:O149"/>
    <mergeCell ref="Q149:R149"/>
    <mergeCell ref="A146:E146"/>
    <mergeCell ref="L146:M146"/>
    <mergeCell ref="N146:O146"/>
    <mergeCell ref="Q146:R146"/>
    <mergeCell ref="A147:D147"/>
    <mergeCell ref="E147:S147"/>
    <mergeCell ref="A144:D144"/>
    <mergeCell ref="E144:S144"/>
    <mergeCell ref="B145:E145"/>
    <mergeCell ref="L145:M145"/>
    <mergeCell ref="N145:O145"/>
    <mergeCell ref="Q145:R145"/>
    <mergeCell ref="B142:E142"/>
    <mergeCell ref="L142:M142"/>
    <mergeCell ref="N142:O142"/>
    <mergeCell ref="Q142:R142"/>
    <mergeCell ref="A143:E143"/>
    <mergeCell ref="L143:M143"/>
    <mergeCell ref="N143:O143"/>
    <mergeCell ref="Q143:R143"/>
    <mergeCell ref="A140:E140"/>
    <mergeCell ref="L140:M140"/>
    <mergeCell ref="N140:O140"/>
    <mergeCell ref="Q140:R140"/>
    <mergeCell ref="A141:D141"/>
    <mergeCell ref="E141:S141"/>
    <mergeCell ref="A138:D138"/>
    <mergeCell ref="E138:S138"/>
    <mergeCell ref="B139:E139"/>
    <mergeCell ref="L139:M139"/>
    <mergeCell ref="N139:O139"/>
    <mergeCell ref="Q139:R139"/>
    <mergeCell ref="B136:E136"/>
    <mergeCell ref="L136:M136"/>
    <mergeCell ref="N136:O136"/>
    <mergeCell ref="Q136:R136"/>
    <mergeCell ref="A137:E137"/>
    <mergeCell ref="L137:M137"/>
    <mergeCell ref="N137:O137"/>
    <mergeCell ref="Q137:R137"/>
    <mergeCell ref="A134:E134"/>
    <mergeCell ref="L134:M134"/>
    <mergeCell ref="N134:O134"/>
    <mergeCell ref="Q134:R134"/>
    <mergeCell ref="A135:D135"/>
    <mergeCell ref="E135:S135"/>
    <mergeCell ref="A132:D132"/>
    <mergeCell ref="E132:S132"/>
    <mergeCell ref="B133:E133"/>
    <mergeCell ref="L133:M133"/>
    <mergeCell ref="N133:O133"/>
    <mergeCell ref="Q133:R133"/>
    <mergeCell ref="B130:E130"/>
    <mergeCell ref="L130:M130"/>
    <mergeCell ref="N130:O130"/>
    <mergeCell ref="Q130:R130"/>
    <mergeCell ref="A131:E131"/>
    <mergeCell ref="L131:M131"/>
    <mergeCell ref="N131:O131"/>
    <mergeCell ref="Q131:R131"/>
    <mergeCell ref="A128:E128"/>
    <mergeCell ref="L128:M128"/>
    <mergeCell ref="N128:O128"/>
    <mergeCell ref="Q128:R128"/>
    <mergeCell ref="A129:D129"/>
    <mergeCell ref="E129:S129"/>
    <mergeCell ref="A126:D126"/>
    <mergeCell ref="E126:S126"/>
    <mergeCell ref="B127:E127"/>
    <mergeCell ref="L127:M127"/>
    <mergeCell ref="N127:O127"/>
    <mergeCell ref="Q127:R127"/>
    <mergeCell ref="B124:E124"/>
    <mergeCell ref="L124:M124"/>
    <mergeCell ref="N124:O124"/>
    <mergeCell ref="Q124:R124"/>
    <mergeCell ref="A125:E125"/>
    <mergeCell ref="L125:M125"/>
    <mergeCell ref="N125:O125"/>
    <mergeCell ref="Q125:R125"/>
    <mergeCell ref="A122:E122"/>
    <mergeCell ref="L122:M122"/>
    <mergeCell ref="N122:O122"/>
    <mergeCell ref="Q122:R122"/>
    <mergeCell ref="A123:D123"/>
    <mergeCell ref="E123:S123"/>
    <mergeCell ref="A120:D120"/>
    <mergeCell ref="E120:S120"/>
    <mergeCell ref="B121:E121"/>
    <mergeCell ref="L121:M121"/>
    <mergeCell ref="N121:O121"/>
    <mergeCell ref="Q121:R121"/>
    <mergeCell ref="B118:E118"/>
    <mergeCell ref="L118:M118"/>
    <mergeCell ref="N118:O118"/>
    <mergeCell ref="Q118:R118"/>
    <mergeCell ref="A119:E119"/>
    <mergeCell ref="L119:M119"/>
    <mergeCell ref="N119:O119"/>
    <mergeCell ref="Q119:R119"/>
    <mergeCell ref="A116:E116"/>
    <mergeCell ref="L116:M116"/>
    <mergeCell ref="N116:O116"/>
    <mergeCell ref="Q116:R116"/>
    <mergeCell ref="A117:D117"/>
    <mergeCell ref="E117:S117"/>
    <mergeCell ref="A114:D114"/>
    <mergeCell ref="E114:S114"/>
    <mergeCell ref="B115:E115"/>
    <mergeCell ref="L115:M115"/>
    <mergeCell ref="N115:O115"/>
    <mergeCell ref="Q115:R115"/>
    <mergeCell ref="B112:E112"/>
    <mergeCell ref="L112:M112"/>
    <mergeCell ref="N112:O112"/>
    <mergeCell ref="Q112:R112"/>
    <mergeCell ref="A113:E113"/>
    <mergeCell ref="L113:M113"/>
    <mergeCell ref="N113:O113"/>
    <mergeCell ref="Q113:R113"/>
    <mergeCell ref="A110:E110"/>
    <mergeCell ref="L110:M110"/>
    <mergeCell ref="N110:O110"/>
    <mergeCell ref="Q110:R110"/>
    <mergeCell ref="A111:D111"/>
    <mergeCell ref="E111:S111"/>
    <mergeCell ref="A108:D108"/>
    <mergeCell ref="E108:S108"/>
    <mergeCell ref="B109:E109"/>
    <mergeCell ref="L109:M109"/>
    <mergeCell ref="N109:O109"/>
    <mergeCell ref="Q109:R109"/>
    <mergeCell ref="B106:E106"/>
    <mergeCell ref="L106:M106"/>
    <mergeCell ref="N106:O106"/>
    <mergeCell ref="Q106:R106"/>
    <mergeCell ref="A107:E107"/>
    <mergeCell ref="L107:M107"/>
    <mergeCell ref="N107:O107"/>
    <mergeCell ref="Q107:R107"/>
    <mergeCell ref="A104:E104"/>
    <mergeCell ref="L104:M104"/>
    <mergeCell ref="N104:O104"/>
    <mergeCell ref="Q104:R104"/>
    <mergeCell ref="A105:D105"/>
    <mergeCell ref="E105:S105"/>
    <mergeCell ref="A102:D102"/>
    <mergeCell ref="E102:S102"/>
    <mergeCell ref="B103:E103"/>
    <mergeCell ref="L103:M103"/>
    <mergeCell ref="N103:O103"/>
    <mergeCell ref="Q103:R103"/>
    <mergeCell ref="B100:E100"/>
    <mergeCell ref="L100:M100"/>
    <mergeCell ref="N100:O100"/>
    <mergeCell ref="Q100:R100"/>
    <mergeCell ref="A101:E101"/>
    <mergeCell ref="L101:M101"/>
    <mergeCell ref="N101:O101"/>
    <mergeCell ref="Q101:R101"/>
    <mergeCell ref="A98:E98"/>
    <mergeCell ref="L98:M98"/>
    <mergeCell ref="N98:O98"/>
    <mergeCell ref="Q98:R98"/>
    <mergeCell ref="A99:D99"/>
    <mergeCell ref="E99:S99"/>
    <mergeCell ref="A96:D96"/>
    <mergeCell ref="E96:S96"/>
    <mergeCell ref="B97:E97"/>
    <mergeCell ref="L97:M97"/>
    <mergeCell ref="N97:O97"/>
    <mergeCell ref="Q97:R97"/>
    <mergeCell ref="B94:E94"/>
    <mergeCell ref="L94:M94"/>
    <mergeCell ref="N94:O94"/>
    <mergeCell ref="Q94:R94"/>
    <mergeCell ref="A95:E95"/>
    <mergeCell ref="L95:M95"/>
    <mergeCell ref="N95:O95"/>
    <mergeCell ref="Q95:R95"/>
    <mergeCell ref="A92:E92"/>
    <mergeCell ref="L92:M92"/>
    <mergeCell ref="N92:O92"/>
    <mergeCell ref="Q92:R92"/>
    <mergeCell ref="A93:D93"/>
    <mergeCell ref="E93:S93"/>
    <mergeCell ref="A90:D90"/>
    <mergeCell ref="E90:S90"/>
    <mergeCell ref="B91:E91"/>
    <mergeCell ref="L91:M91"/>
    <mergeCell ref="N91:O91"/>
    <mergeCell ref="Q91:R91"/>
    <mergeCell ref="B88:E88"/>
    <mergeCell ref="L88:M88"/>
    <mergeCell ref="N88:O88"/>
    <mergeCell ref="Q88:R88"/>
    <mergeCell ref="A89:E89"/>
    <mergeCell ref="L89:M89"/>
    <mergeCell ref="N89:O89"/>
    <mergeCell ref="Q89:R89"/>
    <mergeCell ref="A86:E86"/>
    <mergeCell ref="L86:M86"/>
    <mergeCell ref="N86:O86"/>
    <mergeCell ref="Q86:R86"/>
    <mergeCell ref="A87:D87"/>
    <mergeCell ref="E87:S87"/>
    <mergeCell ref="A84:D84"/>
    <mergeCell ref="E84:S84"/>
    <mergeCell ref="B85:E85"/>
    <mergeCell ref="L85:M85"/>
    <mergeCell ref="N85:O85"/>
    <mergeCell ref="Q85:R85"/>
    <mergeCell ref="B82:E82"/>
    <mergeCell ref="L82:M82"/>
    <mergeCell ref="N82:O82"/>
    <mergeCell ref="Q82:R82"/>
    <mergeCell ref="A83:E83"/>
    <mergeCell ref="L83:M83"/>
    <mergeCell ref="N83:O83"/>
    <mergeCell ref="Q83:R83"/>
    <mergeCell ref="A80:E80"/>
    <mergeCell ref="L80:M80"/>
    <mergeCell ref="N80:O80"/>
    <mergeCell ref="Q80:R80"/>
    <mergeCell ref="A81:D81"/>
    <mergeCell ref="E81:S81"/>
    <mergeCell ref="A78:D78"/>
    <mergeCell ref="E78:S78"/>
    <mergeCell ref="B79:E79"/>
    <mergeCell ref="L79:M79"/>
    <mergeCell ref="N79:O79"/>
    <mergeCell ref="Q79:R79"/>
    <mergeCell ref="B76:E76"/>
    <mergeCell ref="L76:M76"/>
    <mergeCell ref="N76:O76"/>
    <mergeCell ref="Q76:R76"/>
    <mergeCell ref="A77:E77"/>
    <mergeCell ref="L77:M77"/>
    <mergeCell ref="N77:O77"/>
    <mergeCell ref="Q77:R77"/>
    <mergeCell ref="A74:E74"/>
    <mergeCell ref="L74:M74"/>
    <mergeCell ref="N74:O74"/>
    <mergeCell ref="Q74:R74"/>
    <mergeCell ref="A75:D75"/>
    <mergeCell ref="E75:S75"/>
    <mergeCell ref="A72:D72"/>
    <mergeCell ref="E72:S72"/>
    <mergeCell ref="B73:E73"/>
    <mergeCell ref="L73:M73"/>
    <mergeCell ref="N73:O73"/>
    <mergeCell ref="Q73:R73"/>
    <mergeCell ref="B70:E70"/>
    <mergeCell ref="L70:M70"/>
    <mergeCell ref="N70:O70"/>
    <mergeCell ref="Q70:R70"/>
    <mergeCell ref="A71:E71"/>
    <mergeCell ref="L71:M71"/>
    <mergeCell ref="N71:O71"/>
    <mergeCell ref="Q71:R71"/>
    <mergeCell ref="A68:E68"/>
    <mergeCell ref="L68:M68"/>
    <mergeCell ref="N68:O68"/>
    <mergeCell ref="Q68:R68"/>
    <mergeCell ref="A69:D69"/>
    <mergeCell ref="E69:S69"/>
    <mergeCell ref="A66:D66"/>
    <mergeCell ref="E66:S66"/>
    <mergeCell ref="B67:E67"/>
    <mergeCell ref="L67:M67"/>
    <mergeCell ref="N67:O67"/>
    <mergeCell ref="Q67:R67"/>
    <mergeCell ref="B64:E64"/>
    <mergeCell ref="L64:M64"/>
    <mergeCell ref="N64:O64"/>
    <mergeCell ref="Q64:R64"/>
    <mergeCell ref="A65:E65"/>
    <mergeCell ref="L65:M65"/>
    <mergeCell ref="N65:O65"/>
    <mergeCell ref="Q65:R65"/>
    <mergeCell ref="A62:E62"/>
    <mergeCell ref="L62:M62"/>
    <mergeCell ref="N62:O62"/>
    <mergeCell ref="Q62:R62"/>
    <mergeCell ref="A63:D63"/>
    <mergeCell ref="E63:S63"/>
    <mergeCell ref="A60:D60"/>
    <mergeCell ref="E60:S60"/>
    <mergeCell ref="B61:E61"/>
    <mergeCell ref="L61:M61"/>
    <mergeCell ref="N61:O61"/>
    <mergeCell ref="Q61:R61"/>
    <mergeCell ref="B58:E58"/>
    <mergeCell ref="L58:M58"/>
    <mergeCell ref="N58:O58"/>
    <mergeCell ref="Q58:R58"/>
    <mergeCell ref="A59:E59"/>
    <mergeCell ref="L59:M59"/>
    <mergeCell ref="N59:O59"/>
    <mergeCell ref="Q59:R59"/>
    <mergeCell ref="A56:E56"/>
    <mergeCell ref="L56:M56"/>
    <mergeCell ref="N56:O56"/>
    <mergeCell ref="Q56:R56"/>
    <mergeCell ref="A57:D57"/>
    <mergeCell ref="E57:S57"/>
    <mergeCell ref="A54:D54"/>
    <mergeCell ref="E54:S54"/>
    <mergeCell ref="B55:E55"/>
    <mergeCell ref="L55:M55"/>
    <mergeCell ref="N55:O55"/>
    <mergeCell ref="Q55:R55"/>
    <mergeCell ref="B52:E52"/>
    <mergeCell ref="L52:M52"/>
    <mergeCell ref="N52:O52"/>
    <mergeCell ref="Q52:R52"/>
    <mergeCell ref="A53:E53"/>
    <mergeCell ref="L53:M53"/>
    <mergeCell ref="N53:O53"/>
    <mergeCell ref="Q53:R53"/>
    <mergeCell ref="A50:E50"/>
    <mergeCell ref="L50:M50"/>
    <mergeCell ref="N50:O50"/>
    <mergeCell ref="Q50:R50"/>
    <mergeCell ref="A51:D51"/>
    <mergeCell ref="E51:S51"/>
    <mergeCell ref="A48:D48"/>
    <mergeCell ref="E48:S48"/>
    <mergeCell ref="B49:E49"/>
    <mergeCell ref="L49:M49"/>
    <mergeCell ref="N49:O49"/>
    <mergeCell ref="Q49:R49"/>
    <mergeCell ref="B46:E46"/>
    <mergeCell ref="L46:M46"/>
    <mergeCell ref="N46:O46"/>
    <mergeCell ref="Q46:R46"/>
    <mergeCell ref="A47:E47"/>
    <mergeCell ref="L47:M47"/>
    <mergeCell ref="N47:O47"/>
    <mergeCell ref="Q47:R47"/>
    <mergeCell ref="A44:E44"/>
    <mergeCell ref="L44:M44"/>
    <mergeCell ref="N44:O44"/>
    <mergeCell ref="Q44:R44"/>
    <mergeCell ref="A45:D45"/>
    <mergeCell ref="E45:S45"/>
    <mergeCell ref="A42:D42"/>
    <mergeCell ref="E42:S42"/>
    <mergeCell ref="B43:E43"/>
    <mergeCell ref="L43:M43"/>
    <mergeCell ref="N43:O43"/>
    <mergeCell ref="Q43:R43"/>
    <mergeCell ref="B40:E40"/>
    <mergeCell ref="L40:M40"/>
    <mergeCell ref="N40:O40"/>
    <mergeCell ref="Q40:R40"/>
    <mergeCell ref="A41:E41"/>
    <mergeCell ref="L41:M41"/>
    <mergeCell ref="N41:O41"/>
    <mergeCell ref="Q41:R41"/>
    <mergeCell ref="A38:E38"/>
    <mergeCell ref="L38:M38"/>
    <mergeCell ref="N38:O38"/>
    <mergeCell ref="Q38:R38"/>
    <mergeCell ref="A39:D39"/>
    <mergeCell ref="E39:S39"/>
    <mergeCell ref="A36:D36"/>
    <mergeCell ref="E36:S36"/>
    <mergeCell ref="B37:E37"/>
    <mergeCell ref="L37:M37"/>
    <mergeCell ref="N37:O37"/>
    <mergeCell ref="Q37:R37"/>
    <mergeCell ref="B34:E34"/>
    <mergeCell ref="L34:M34"/>
    <mergeCell ref="N34:O34"/>
    <mergeCell ref="Q34:R34"/>
    <mergeCell ref="A35:E35"/>
    <mergeCell ref="L35:M35"/>
    <mergeCell ref="N35:O35"/>
    <mergeCell ref="Q35:R35"/>
    <mergeCell ref="A32:E32"/>
    <mergeCell ref="L32:M32"/>
    <mergeCell ref="N32:O32"/>
    <mergeCell ref="Q32:R32"/>
    <mergeCell ref="A33:D33"/>
    <mergeCell ref="E33:S33"/>
    <mergeCell ref="A30:D30"/>
    <mergeCell ref="E30:S30"/>
    <mergeCell ref="B31:E31"/>
    <mergeCell ref="L31:M31"/>
    <mergeCell ref="N31:O31"/>
    <mergeCell ref="Q31:R31"/>
    <mergeCell ref="B28:E28"/>
    <mergeCell ref="L28:M28"/>
    <mergeCell ref="N28:O28"/>
    <mergeCell ref="Q28:R28"/>
    <mergeCell ref="A29:E29"/>
    <mergeCell ref="L29:M29"/>
    <mergeCell ref="N29:O29"/>
    <mergeCell ref="Q29:R29"/>
    <mergeCell ref="A26:E26"/>
    <mergeCell ref="L26:M26"/>
    <mergeCell ref="N26:O26"/>
    <mergeCell ref="Q26:R26"/>
    <mergeCell ref="A27:D27"/>
    <mergeCell ref="E27:S27"/>
    <mergeCell ref="A24:D24"/>
    <mergeCell ref="E24:S24"/>
    <mergeCell ref="B25:E25"/>
    <mergeCell ref="L25:M25"/>
    <mergeCell ref="N25:O25"/>
    <mergeCell ref="Q25:R25"/>
    <mergeCell ref="B22:E22"/>
    <mergeCell ref="L22:M22"/>
    <mergeCell ref="N22:O22"/>
    <mergeCell ref="Q22:R22"/>
    <mergeCell ref="A23:E23"/>
    <mergeCell ref="L23:M23"/>
    <mergeCell ref="N23:O23"/>
    <mergeCell ref="Q23:R23"/>
    <mergeCell ref="A20:E20"/>
    <mergeCell ref="L20:M20"/>
    <mergeCell ref="N20:O20"/>
    <mergeCell ref="Q20:R20"/>
    <mergeCell ref="A21:D21"/>
    <mergeCell ref="E21:S21"/>
    <mergeCell ref="A18:D18"/>
    <mergeCell ref="E18:S18"/>
    <mergeCell ref="B19:E19"/>
    <mergeCell ref="L19:M19"/>
    <mergeCell ref="N19:O19"/>
    <mergeCell ref="Q19:R19"/>
    <mergeCell ref="B16:E16"/>
    <mergeCell ref="L16:M16"/>
    <mergeCell ref="N16:O16"/>
    <mergeCell ref="Q16:R16"/>
    <mergeCell ref="A17:E17"/>
    <mergeCell ref="L17:M17"/>
    <mergeCell ref="N17:O17"/>
    <mergeCell ref="Q17:R17"/>
    <mergeCell ref="A1:B1"/>
    <mergeCell ref="C1:L2"/>
    <mergeCell ref="M1:S1"/>
    <mergeCell ref="A2:B4"/>
    <mergeCell ref="M2:S4"/>
    <mergeCell ref="C3:L3"/>
    <mergeCell ref="C4:L4"/>
    <mergeCell ref="L9:N11"/>
    <mergeCell ref="O9:S10"/>
    <mergeCell ref="A10:A11"/>
    <mergeCell ref="G10:G11"/>
    <mergeCell ref="O11:Q11"/>
    <mergeCell ref="R11:S11"/>
    <mergeCell ref="A8:A9"/>
    <mergeCell ref="B8:F11"/>
    <mergeCell ref="G8:G9"/>
    <mergeCell ref="I8:J8"/>
    <mergeCell ref="K8:N8"/>
    <mergeCell ref="O8:S8"/>
    <mergeCell ref="H9:H10"/>
    <mergeCell ref="I9:I11"/>
    <mergeCell ref="J9:J11"/>
    <mergeCell ref="K9:K11"/>
    <mergeCell ref="A5:B5"/>
    <mergeCell ref="O5:S5"/>
    <mergeCell ref="A6:C6"/>
    <mergeCell ref="D6:S6"/>
    <mergeCell ref="A7:C7"/>
    <mergeCell ref="D7:S7"/>
    <mergeCell ref="A14:E14"/>
    <mergeCell ref="L14:M14"/>
    <mergeCell ref="N14:O14"/>
    <mergeCell ref="Q14:R14"/>
    <mergeCell ref="A15:D15"/>
    <mergeCell ref="E15:S15"/>
    <mergeCell ref="A12:D12"/>
    <mergeCell ref="E12:S12"/>
    <mergeCell ref="B13:E13"/>
    <mergeCell ref="L13:M13"/>
    <mergeCell ref="N13:O13"/>
    <mergeCell ref="Q13:R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9A489-E3AE-4A26-94FC-206A91FA1F4B}">
  <dimension ref="A1:S184"/>
  <sheetViews>
    <sheetView topLeftCell="A18" workbookViewId="0">
      <selection activeCell="K351" sqref="K351"/>
    </sheetView>
  </sheetViews>
  <sheetFormatPr defaultRowHeight="12.75" x14ac:dyDescent="0.2"/>
  <cols>
    <col min="1" max="1" width="5" style="1" customWidth="1"/>
    <col min="2" max="2" width="15.140625" style="1" customWidth="1"/>
    <col min="3" max="3" width="2" style="1" customWidth="1"/>
    <col min="4" max="4" width="37.5703125" style="1" customWidth="1"/>
    <col min="5" max="5" width="0.85546875" style="1" customWidth="1"/>
    <col min="6" max="6" width="2" style="1" customWidth="1"/>
    <col min="7" max="7" width="8.140625" style="1" customWidth="1"/>
    <col min="8" max="8" width="11.140625" style="1" customWidth="1"/>
    <col min="9" max="9" width="10.140625" style="1" customWidth="1"/>
    <col min="10" max="10" width="10" style="1" customWidth="1"/>
    <col min="11" max="11" width="10.140625" style="1" customWidth="1"/>
    <col min="12" max="12" width="6.5703125" style="1" customWidth="1"/>
    <col min="13" max="15" width="0.5703125" style="1" customWidth="1"/>
    <col min="16" max="16" width="9.140625" style="1"/>
    <col min="17" max="17" width="0.5703125" style="1" customWidth="1"/>
    <col min="18" max="18" width="9.7109375" style="1" customWidth="1"/>
    <col min="19" max="19" width="0.5703125" style="1" customWidth="1"/>
    <col min="20" max="256" width="9.140625" style="1"/>
    <col min="257" max="257" width="5" style="1" customWidth="1"/>
    <col min="258" max="258" width="15.140625" style="1" customWidth="1"/>
    <col min="259" max="259" width="2" style="1" customWidth="1"/>
    <col min="260" max="260" width="37.5703125" style="1" customWidth="1"/>
    <col min="261" max="261" width="0.85546875" style="1" customWidth="1"/>
    <col min="262" max="262" width="2" style="1" customWidth="1"/>
    <col min="263" max="263" width="8.140625" style="1" customWidth="1"/>
    <col min="264" max="264" width="11.140625" style="1" customWidth="1"/>
    <col min="265" max="265" width="10.140625" style="1" customWidth="1"/>
    <col min="266" max="266" width="10" style="1" customWidth="1"/>
    <col min="267" max="267" width="10.140625" style="1" customWidth="1"/>
    <col min="268" max="268" width="6.5703125" style="1" customWidth="1"/>
    <col min="269" max="271" width="0.5703125" style="1" customWidth="1"/>
    <col min="272" max="272" width="9.140625" style="1"/>
    <col min="273" max="273" width="0.5703125" style="1" customWidth="1"/>
    <col min="274" max="274" width="9.7109375" style="1" customWidth="1"/>
    <col min="275" max="275" width="0.5703125" style="1" customWidth="1"/>
    <col min="276" max="512" width="9.140625" style="1"/>
    <col min="513" max="513" width="5" style="1" customWidth="1"/>
    <col min="514" max="514" width="15.140625" style="1" customWidth="1"/>
    <col min="515" max="515" width="2" style="1" customWidth="1"/>
    <col min="516" max="516" width="37.5703125" style="1" customWidth="1"/>
    <col min="517" max="517" width="0.85546875" style="1" customWidth="1"/>
    <col min="518" max="518" width="2" style="1" customWidth="1"/>
    <col min="519" max="519" width="8.140625" style="1" customWidth="1"/>
    <col min="520" max="520" width="11.140625" style="1" customWidth="1"/>
    <col min="521" max="521" width="10.140625" style="1" customWidth="1"/>
    <col min="522" max="522" width="10" style="1" customWidth="1"/>
    <col min="523" max="523" width="10.140625" style="1" customWidth="1"/>
    <col min="524" max="524" width="6.5703125" style="1" customWidth="1"/>
    <col min="525" max="527" width="0.5703125" style="1" customWidth="1"/>
    <col min="528" max="528" width="9.140625" style="1"/>
    <col min="529" max="529" width="0.5703125" style="1" customWidth="1"/>
    <col min="530" max="530" width="9.7109375" style="1" customWidth="1"/>
    <col min="531" max="531" width="0.5703125" style="1" customWidth="1"/>
    <col min="532" max="768" width="9.140625" style="1"/>
    <col min="769" max="769" width="5" style="1" customWidth="1"/>
    <col min="770" max="770" width="15.140625" style="1" customWidth="1"/>
    <col min="771" max="771" width="2" style="1" customWidth="1"/>
    <col min="772" max="772" width="37.5703125" style="1" customWidth="1"/>
    <col min="773" max="773" width="0.85546875" style="1" customWidth="1"/>
    <col min="774" max="774" width="2" style="1" customWidth="1"/>
    <col min="775" max="775" width="8.140625" style="1" customWidth="1"/>
    <col min="776" max="776" width="11.140625" style="1" customWidth="1"/>
    <col min="777" max="777" width="10.140625" style="1" customWidth="1"/>
    <col min="778" max="778" width="10" style="1" customWidth="1"/>
    <col min="779" max="779" width="10.140625" style="1" customWidth="1"/>
    <col min="780" max="780" width="6.5703125" style="1" customWidth="1"/>
    <col min="781" max="783" width="0.5703125" style="1" customWidth="1"/>
    <col min="784" max="784" width="9.140625" style="1"/>
    <col min="785" max="785" width="0.5703125" style="1" customWidth="1"/>
    <col min="786" max="786" width="9.7109375" style="1" customWidth="1"/>
    <col min="787" max="787" width="0.5703125" style="1" customWidth="1"/>
    <col min="788" max="1024" width="9.140625" style="1"/>
    <col min="1025" max="1025" width="5" style="1" customWidth="1"/>
    <col min="1026" max="1026" width="15.140625" style="1" customWidth="1"/>
    <col min="1027" max="1027" width="2" style="1" customWidth="1"/>
    <col min="1028" max="1028" width="37.5703125" style="1" customWidth="1"/>
    <col min="1029" max="1029" width="0.85546875" style="1" customWidth="1"/>
    <col min="1030" max="1030" width="2" style="1" customWidth="1"/>
    <col min="1031" max="1031" width="8.140625" style="1" customWidth="1"/>
    <col min="1032" max="1032" width="11.140625" style="1" customWidth="1"/>
    <col min="1033" max="1033" width="10.140625" style="1" customWidth="1"/>
    <col min="1034" max="1034" width="10" style="1" customWidth="1"/>
    <col min="1035" max="1035" width="10.140625" style="1" customWidth="1"/>
    <col min="1036" max="1036" width="6.5703125" style="1" customWidth="1"/>
    <col min="1037" max="1039" width="0.5703125" style="1" customWidth="1"/>
    <col min="1040" max="1040" width="9.140625" style="1"/>
    <col min="1041" max="1041" width="0.5703125" style="1" customWidth="1"/>
    <col min="1042" max="1042" width="9.7109375" style="1" customWidth="1"/>
    <col min="1043" max="1043" width="0.5703125" style="1" customWidth="1"/>
    <col min="1044" max="1280" width="9.140625" style="1"/>
    <col min="1281" max="1281" width="5" style="1" customWidth="1"/>
    <col min="1282" max="1282" width="15.140625" style="1" customWidth="1"/>
    <col min="1283" max="1283" width="2" style="1" customWidth="1"/>
    <col min="1284" max="1284" width="37.5703125" style="1" customWidth="1"/>
    <col min="1285" max="1285" width="0.85546875" style="1" customWidth="1"/>
    <col min="1286" max="1286" width="2" style="1" customWidth="1"/>
    <col min="1287" max="1287" width="8.140625" style="1" customWidth="1"/>
    <col min="1288" max="1288" width="11.140625" style="1" customWidth="1"/>
    <col min="1289" max="1289" width="10.140625" style="1" customWidth="1"/>
    <col min="1290" max="1290" width="10" style="1" customWidth="1"/>
    <col min="1291" max="1291" width="10.140625" style="1" customWidth="1"/>
    <col min="1292" max="1292" width="6.5703125" style="1" customWidth="1"/>
    <col min="1293" max="1295" width="0.5703125" style="1" customWidth="1"/>
    <col min="1296" max="1296" width="9.140625" style="1"/>
    <col min="1297" max="1297" width="0.5703125" style="1" customWidth="1"/>
    <col min="1298" max="1298" width="9.7109375" style="1" customWidth="1"/>
    <col min="1299" max="1299" width="0.5703125" style="1" customWidth="1"/>
    <col min="1300" max="1536" width="9.140625" style="1"/>
    <col min="1537" max="1537" width="5" style="1" customWidth="1"/>
    <col min="1538" max="1538" width="15.140625" style="1" customWidth="1"/>
    <col min="1539" max="1539" width="2" style="1" customWidth="1"/>
    <col min="1540" max="1540" width="37.5703125" style="1" customWidth="1"/>
    <col min="1541" max="1541" width="0.85546875" style="1" customWidth="1"/>
    <col min="1542" max="1542" width="2" style="1" customWidth="1"/>
    <col min="1543" max="1543" width="8.140625" style="1" customWidth="1"/>
    <col min="1544" max="1544" width="11.140625" style="1" customWidth="1"/>
    <col min="1545" max="1545" width="10.140625" style="1" customWidth="1"/>
    <col min="1546" max="1546" width="10" style="1" customWidth="1"/>
    <col min="1547" max="1547" width="10.140625" style="1" customWidth="1"/>
    <col min="1548" max="1548" width="6.5703125" style="1" customWidth="1"/>
    <col min="1549" max="1551" width="0.5703125" style="1" customWidth="1"/>
    <col min="1552" max="1552" width="9.140625" style="1"/>
    <col min="1553" max="1553" width="0.5703125" style="1" customWidth="1"/>
    <col min="1554" max="1554" width="9.7109375" style="1" customWidth="1"/>
    <col min="1555" max="1555" width="0.5703125" style="1" customWidth="1"/>
    <col min="1556" max="1792" width="9.140625" style="1"/>
    <col min="1793" max="1793" width="5" style="1" customWidth="1"/>
    <col min="1794" max="1794" width="15.140625" style="1" customWidth="1"/>
    <col min="1795" max="1795" width="2" style="1" customWidth="1"/>
    <col min="1796" max="1796" width="37.5703125" style="1" customWidth="1"/>
    <col min="1797" max="1797" width="0.85546875" style="1" customWidth="1"/>
    <col min="1798" max="1798" width="2" style="1" customWidth="1"/>
    <col min="1799" max="1799" width="8.140625" style="1" customWidth="1"/>
    <col min="1800" max="1800" width="11.140625" style="1" customWidth="1"/>
    <col min="1801" max="1801" width="10.140625" style="1" customWidth="1"/>
    <col min="1802" max="1802" width="10" style="1" customWidth="1"/>
    <col min="1803" max="1803" width="10.140625" style="1" customWidth="1"/>
    <col min="1804" max="1804" width="6.5703125" style="1" customWidth="1"/>
    <col min="1805" max="1807" width="0.5703125" style="1" customWidth="1"/>
    <col min="1808" max="1808" width="9.140625" style="1"/>
    <col min="1809" max="1809" width="0.5703125" style="1" customWidth="1"/>
    <col min="1810" max="1810" width="9.7109375" style="1" customWidth="1"/>
    <col min="1811" max="1811" width="0.5703125" style="1" customWidth="1"/>
    <col min="1812" max="2048" width="9.140625" style="1"/>
    <col min="2049" max="2049" width="5" style="1" customWidth="1"/>
    <col min="2050" max="2050" width="15.140625" style="1" customWidth="1"/>
    <col min="2051" max="2051" width="2" style="1" customWidth="1"/>
    <col min="2052" max="2052" width="37.5703125" style="1" customWidth="1"/>
    <col min="2053" max="2053" width="0.85546875" style="1" customWidth="1"/>
    <col min="2054" max="2054" width="2" style="1" customWidth="1"/>
    <col min="2055" max="2055" width="8.140625" style="1" customWidth="1"/>
    <col min="2056" max="2056" width="11.140625" style="1" customWidth="1"/>
    <col min="2057" max="2057" width="10.140625" style="1" customWidth="1"/>
    <col min="2058" max="2058" width="10" style="1" customWidth="1"/>
    <col min="2059" max="2059" width="10.140625" style="1" customWidth="1"/>
    <col min="2060" max="2060" width="6.5703125" style="1" customWidth="1"/>
    <col min="2061" max="2063" width="0.5703125" style="1" customWidth="1"/>
    <col min="2064" max="2064" width="9.140625" style="1"/>
    <col min="2065" max="2065" width="0.5703125" style="1" customWidth="1"/>
    <col min="2066" max="2066" width="9.7109375" style="1" customWidth="1"/>
    <col min="2067" max="2067" width="0.5703125" style="1" customWidth="1"/>
    <col min="2068" max="2304" width="9.140625" style="1"/>
    <col min="2305" max="2305" width="5" style="1" customWidth="1"/>
    <col min="2306" max="2306" width="15.140625" style="1" customWidth="1"/>
    <col min="2307" max="2307" width="2" style="1" customWidth="1"/>
    <col min="2308" max="2308" width="37.5703125" style="1" customWidth="1"/>
    <col min="2309" max="2309" width="0.85546875" style="1" customWidth="1"/>
    <col min="2310" max="2310" width="2" style="1" customWidth="1"/>
    <col min="2311" max="2311" width="8.140625" style="1" customWidth="1"/>
    <col min="2312" max="2312" width="11.140625" style="1" customWidth="1"/>
    <col min="2313" max="2313" width="10.140625" style="1" customWidth="1"/>
    <col min="2314" max="2314" width="10" style="1" customWidth="1"/>
    <col min="2315" max="2315" width="10.140625" style="1" customWidth="1"/>
    <col min="2316" max="2316" width="6.5703125" style="1" customWidth="1"/>
    <col min="2317" max="2319" width="0.5703125" style="1" customWidth="1"/>
    <col min="2320" max="2320" width="9.140625" style="1"/>
    <col min="2321" max="2321" width="0.5703125" style="1" customWidth="1"/>
    <col min="2322" max="2322" width="9.7109375" style="1" customWidth="1"/>
    <col min="2323" max="2323" width="0.5703125" style="1" customWidth="1"/>
    <col min="2324" max="2560" width="9.140625" style="1"/>
    <col min="2561" max="2561" width="5" style="1" customWidth="1"/>
    <col min="2562" max="2562" width="15.140625" style="1" customWidth="1"/>
    <col min="2563" max="2563" width="2" style="1" customWidth="1"/>
    <col min="2564" max="2564" width="37.5703125" style="1" customWidth="1"/>
    <col min="2565" max="2565" width="0.85546875" style="1" customWidth="1"/>
    <col min="2566" max="2566" width="2" style="1" customWidth="1"/>
    <col min="2567" max="2567" width="8.140625" style="1" customWidth="1"/>
    <col min="2568" max="2568" width="11.140625" style="1" customWidth="1"/>
    <col min="2569" max="2569" width="10.140625" style="1" customWidth="1"/>
    <col min="2570" max="2570" width="10" style="1" customWidth="1"/>
    <col min="2571" max="2571" width="10.140625" style="1" customWidth="1"/>
    <col min="2572" max="2572" width="6.5703125" style="1" customWidth="1"/>
    <col min="2573" max="2575" width="0.5703125" style="1" customWidth="1"/>
    <col min="2576" max="2576" width="9.140625" style="1"/>
    <col min="2577" max="2577" width="0.5703125" style="1" customWidth="1"/>
    <col min="2578" max="2578" width="9.7109375" style="1" customWidth="1"/>
    <col min="2579" max="2579" width="0.5703125" style="1" customWidth="1"/>
    <col min="2580" max="2816" width="9.140625" style="1"/>
    <col min="2817" max="2817" width="5" style="1" customWidth="1"/>
    <col min="2818" max="2818" width="15.140625" style="1" customWidth="1"/>
    <col min="2819" max="2819" width="2" style="1" customWidth="1"/>
    <col min="2820" max="2820" width="37.5703125" style="1" customWidth="1"/>
    <col min="2821" max="2821" width="0.85546875" style="1" customWidth="1"/>
    <col min="2822" max="2822" width="2" style="1" customWidth="1"/>
    <col min="2823" max="2823" width="8.140625" style="1" customWidth="1"/>
    <col min="2824" max="2824" width="11.140625" style="1" customWidth="1"/>
    <col min="2825" max="2825" width="10.140625" style="1" customWidth="1"/>
    <col min="2826" max="2826" width="10" style="1" customWidth="1"/>
    <col min="2827" max="2827" width="10.140625" style="1" customWidth="1"/>
    <col min="2828" max="2828" width="6.5703125" style="1" customWidth="1"/>
    <col min="2829" max="2831" width="0.5703125" style="1" customWidth="1"/>
    <col min="2832" max="2832" width="9.140625" style="1"/>
    <col min="2833" max="2833" width="0.5703125" style="1" customWidth="1"/>
    <col min="2834" max="2834" width="9.7109375" style="1" customWidth="1"/>
    <col min="2835" max="2835" width="0.5703125" style="1" customWidth="1"/>
    <col min="2836" max="3072" width="9.140625" style="1"/>
    <col min="3073" max="3073" width="5" style="1" customWidth="1"/>
    <col min="3074" max="3074" width="15.140625" style="1" customWidth="1"/>
    <col min="3075" max="3075" width="2" style="1" customWidth="1"/>
    <col min="3076" max="3076" width="37.5703125" style="1" customWidth="1"/>
    <col min="3077" max="3077" width="0.85546875" style="1" customWidth="1"/>
    <col min="3078" max="3078" width="2" style="1" customWidth="1"/>
    <col min="3079" max="3079" width="8.140625" style="1" customWidth="1"/>
    <col min="3080" max="3080" width="11.140625" style="1" customWidth="1"/>
    <col min="3081" max="3081" width="10.140625" style="1" customWidth="1"/>
    <col min="3082" max="3082" width="10" style="1" customWidth="1"/>
    <col min="3083" max="3083" width="10.140625" style="1" customWidth="1"/>
    <col min="3084" max="3084" width="6.5703125" style="1" customWidth="1"/>
    <col min="3085" max="3087" width="0.5703125" style="1" customWidth="1"/>
    <col min="3088" max="3088" width="9.140625" style="1"/>
    <col min="3089" max="3089" width="0.5703125" style="1" customWidth="1"/>
    <col min="3090" max="3090" width="9.7109375" style="1" customWidth="1"/>
    <col min="3091" max="3091" width="0.5703125" style="1" customWidth="1"/>
    <col min="3092" max="3328" width="9.140625" style="1"/>
    <col min="3329" max="3329" width="5" style="1" customWidth="1"/>
    <col min="3330" max="3330" width="15.140625" style="1" customWidth="1"/>
    <col min="3331" max="3331" width="2" style="1" customWidth="1"/>
    <col min="3332" max="3332" width="37.5703125" style="1" customWidth="1"/>
    <col min="3333" max="3333" width="0.85546875" style="1" customWidth="1"/>
    <col min="3334" max="3334" width="2" style="1" customWidth="1"/>
    <col min="3335" max="3335" width="8.140625" style="1" customWidth="1"/>
    <col min="3336" max="3336" width="11.140625" style="1" customWidth="1"/>
    <col min="3337" max="3337" width="10.140625" style="1" customWidth="1"/>
    <col min="3338" max="3338" width="10" style="1" customWidth="1"/>
    <col min="3339" max="3339" width="10.140625" style="1" customWidth="1"/>
    <col min="3340" max="3340" width="6.5703125" style="1" customWidth="1"/>
    <col min="3341" max="3343" width="0.5703125" style="1" customWidth="1"/>
    <col min="3344" max="3344" width="9.140625" style="1"/>
    <col min="3345" max="3345" width="0.5703125" style="1" customWidth="1"/>
    <col min="3346" max="3346" width="9.7109375" style="1" customWidth="1"/>
    <col min="3347" max="3347" width="0.5703125" style="1" customWidth="1"/>
    <col min="3348" max="3584" width="9.140625" style="1"/>
    <col min="3585" max="3585" width="5" style="1" customWidth="1"/>
    <col min="3586" max="3586" width="15.140625" style="1" customWidth="1"/>
    <col min="3587" max="3587" width="2" style="1" customWidth="1"/>
    <col min="3588" max="3588" width="37.5703125" style="1" customWidth="1"/>
    <col min="3589" max="3589" width="0.85546875" style="1" customWidth="1"/>
    <col min="3590" max="3590" width="2" style="1" customWidth="1"/>
    <col min="3591" max="3591" width="8.140625" style="1" customWidth="1"/>
    <col min="3592" max="3592" width="11.140625" style="1" customWidth="1"/>
    <col min="3593" max="3593" width="10.140625" style="1" customWidth="1"/>
    <col min="3594" max="3594" width="10" style="1" customWidth="1"/>
    <col min="3595" max="3595" width="10.140625" style="1" customWidth="1"/>
    <col min="3596" max="3596" width="6.5703125" style="1" customWidth="1"/>
    <col min="3597" max="3599" width="0.5703125" style="1" customWidth="1"/>
    <col min="3600" max="3600" width="9.140625" style="1"/>
    <col min="3601" max="3601" width="0.5703125" style="1" customWidth="1"/>
    <col min="3602" max="3602" width="9.7109375" style="1" customWidth="1"/>
    <col min="3603" max="3603" width="0.5703125" style="1" customWidth="1"/>
    <col min="3604" max="3840" width="9.140625" style="1"/>
    <col min="3841" max="3841" width="5" style="1" customWidth="1"/>
    <col min="3842" max="3842" width="15.140625" style="1" customWidth="1"/>
    <col min="3843" max="3843" width="2" style="1" customWidth="1"/>
    <col min="3844" max="3844" width="37.5703125" style="1" customWidth="1"/>
    <col min="3845" max="3845" width="0.85546875" style="1" customWidth="1"/>
    <col min="3846" max="3846" width="2" style="1" customWidth="1"/>
    <col min="3847" max="3847" width="8.140625" style="1" customWidth="1"/>
    <col min="3848" max="3848" width="11.140625" style="1" customWidth="1"/>
    <col min="3849" max="3849" width="10.140625" style="1" customWidth="1"/>
    <col min="3850" max="3850" width="10" style="1" customWidth="1"/>
    <col min="3851" max="3851" width="10.140625" style="1" customWidth="1"/>
    <col min="3852" max="3852" width="6.5703125" style="1" customWidth="1"/>
    <col min="3853" max="3855" width="0.5703125" style="1" customWidth="1"/>
    <col min="3856" max="3856" width="9.140625" style="1"/>
    <col min="3857" max="3857" width="0.5703125" style="1" customWidth="1"/>
    <col min="3858" max="3858" width="9.7109375" style="1" customWidth="1"/>
    <col min="3859" max="3859" width="0.5703125" style="1" customWidth="1"/>
    <col min="3860" max="4096" width="9.140625" style="1"/>
    <col min="4097" max="4097" width="5" style="1" customWidth="1"/>
    <col min="4098" max="4098" width="15.140625" style="1" customWidth="1"/>
    <col min="4099" max="4099" width="2" style="1" customWidth="1"/>
    <col min="4100" max="4100" width="37.5703125" style="1" customWidth="1"/>
    <col min="4101" max="4101" width="0.85546875" style="1" customWidth="1"/>
    <col min="4102" max="4102" width="2" style="1" customWidth="1"/>
    <col min="4103" max="4103" width="8.140625" style="1" customWidth="1"/>
    <col min="4104" max="4104" width="11.140625" style="1" customWidth="1"/>
    <col min="4105" max="4105" width="10.140625" style="1" customWidth="1"/>
    <col min="4106" max="4106" width="10" style="1" customWidth="1"/>
    <col min="4107" max="4107" width="10.140625" style="1" customWidth="1"/>
    <col min="4108" max="4108" width="6.5703125" style="1" customWidth="1"/>
    <col min="4109" max="4111" width="0.5703125" style="1" customWidth="1"/>
    <col min="4112" max="4112" width="9.140625" style="1"/>
    <col min="4113" max="4113" width="0.5703125" style="1" customWidth="1"/>
    <col min="4114" max="4114" width="9.7109375" style="1" customWidth="1"/>
    <col min="4115" max="4115" width="0.5703125" style="1" customWidth="1"/>
    <col min="4116" max="4352" width="9.140625" style="1"/>
    <col min="4353" max="4353" width="5" style="1" customWidth="1"/>
    <col min="4354" max="4354" width="15.140625" style="1" customWidth="1"/>
    <col min="4355" max="4355" width="2" style="1" customWidth="1"/>
    <col min="4356" max="4356" width="37.5703125" style="1" customWidth="1"/>
    <col min="4357" max="4357" width="0.85546875" style="1" customWidth="1"/>
    <col min="4358" max="4358" width="2" style="1" customWidth="1"/>
    <col min="4359" max="4359" width="8.140625" style="1" customWidth="1"/>
    <col min="4360" max="4360" width="11.140625" style="1" customWidth="1"/>
    <col min="4361" max="4361" width="10.140625" style="1" customWidth="1"/>
    <col min="4362" max="4362" width="10" style="1" customWidth="1"/>
    <col min="4363" max="4363" width="10.140625" style="1" customWidth="1"/>
    <col min="4364" max="4364" width="6.5703125" style="1" customWidth="1"/>
    <col min="4365" max="4367" width="0.5703125" style="1" customWidth="1"/>
    <col min="4368" max="4368" width="9.140625" style="1"/>
    <col min="4369" max="4369" width="0.5703125" style="1" customWidth="1"/>
    <col min="4370" max="4370" width="9.7109375" style="1" customWidth="1"/>
    <col min="4371" max="4371" width="0.5703125" style="1" customWidth="1"/>
    <col min="4372" max="4608" width="9.140625" style="1"/>
    <col min="4609" max="4609" width="5" style="1" customWidth="1"/>
    <col min="4610" max="4610" width="15.140625" style="1" customWidth="1"/>
    <col min="4611" max="4611" width="2" style="1" customWidth="1"/>
    <col min="4612" max="4612" width="37.5703125" style="1" customWidth="1"/>
    <col min="4613" max="4613" width="0.85546875" style="1" customWidth="1"/>
    <col min="4614" max="4614" width="2" style="1" customWidth="1"/>
    <col min="4615" max="4615" width="8.140625" style="1" customWidth="1"/>
    <col min="4616" max="4616" width="11.140625" style="1" customWidth="1"/>
    <col min="4617" max="4617" width="10.140625" style="1" customWidth="1"/>
    <col min="4618" max="4618" width="10" style="1" customWidth="1"/>
    <col min="4619" max="4619" width="10.140625" style="1" customWidth="1"/>
    <col min="4620" max="4620" width="6.5703125" style="1" customWidth="1"/>
    <col min="4621" max="4623" width="0.5703125" style="1" customWidth="1"/>
    <col min="4624" max="4624" width="9.140625" style="1"/>
    <col min="4625" max="4625" width="0.5703125" style="1" customWidth="1"/>
    <col min="4626" max="4626" width="9.7109375" style="1" customWidth="1"/>
    <col min="4627" max="4627" width="0.5703125" style="1" customWidth="1"/>
    <col min="4628" max="4864" width="9.140625" style="1"/>
    <col min="4865" max="4865" width="5" style="1" customWidth="1"/>
    <col min="4866" max="4866" width="15.140625" style="1" customWidth="1"/>
    <col min="4867" max="4867" width="2" style="1" customWidth="1"/>
    <col min="4868" max="4868" width="37.5703125" style="1" customWidth="1"/>
    <col min="4869" max="4869" width="0.85546875" style="1" customWidth="1"/>
    <col min="4870" max="4870" width="2" style="1" customWidth="1"/>
    <col min="4871" max="4871" width="8.140625" style="1" customWidth="1"/>
    <col min="4872" max="4872" width="11.140625" style="1" customWidth="1"/>
    <col min="4873" max="4873" width="10.140625" style="1" customWidth="1"/>
    <col min="4874" max="4874" width="10" style="1" customWidth="1"/>
    <col min="4875" max="4875" width="10.140625" style="1" customWidth="1"/>
    <col min="4876" max="4876" width="6.5703125" style="1" customWidth="1"/>
    <col min="4877" max="4879" width="0.5703125" style="1" customWidth="1"/>
    <col min="4880" max="4880" width="9.140625" style="1"/>
    <col min="4881" max="4881" width="0.5703125" style="1" customWidth="1"/>
    <col min="4882" max="4882" width="9.7109375" style="1" customWidth="1"/>
    <col min="4883" max="4883" width="0.5703125" style="1" customWidth="1"/>
    <col min="4884" max="5120" width="9.140625" style="1"/>
    <col min="5121" max="5121" width="5" style="1" customWidth="1"/>
    <col min="5122" max="5122" width="15.140625" style="1" customWidth="1"/>
    <col min="5123" max="5123" width="2" style="1" customWidth="1"/>
    <col min="5124" max="5124" width="37.5703125" style="1" customWidth="1"/>
    <col min="5125" max="5125" width="0.85546875" style="1" customWidth="1"/>
    <col min="5126" max="5126" width="2" style="1" customWidth="1"/>
    <col min="5127" max="5127" width="8.140625" style="1" customWidth="1"/>
    <col min="5128" max="5128" width="11.140625" style="1" customWidth="1"/>
    <col min="5129" max="5129" width="10.140625" style="1" customWidth="1"/>
    <col min="5130" max="5130" width="10" style="1" customWidth="1"/>
    <col min="5131" max="5131" width="10.140625" style="1" customWidth="1"/>
    <col min="5132" max="5132" width="6.5703125" style="1" customWidth="1"/>
    <col min="5133" max="5135" width="0.5703125" style="1" customWidth="1"/>
    <col min="5136" max="5136" width="9.140625" style="1"/>
    <col min="5137" max="5137" width="0.5703125" style="1" customWidth="1"/>
    <col min="5138" max="5138" width="9.7109375" style="1" customWidth="1"/>
    <col min="5139" max="5139" width="0.5703125" style="1" customWidth="1"/>
    <col min="5140" max="5376" width="9.140625" style="1"/>
    <col min="5377" max="5377" width="5" style="1" customWidth="1"/>
    <col min="5378" max="5378" width="15.140625" style="1" customWidth="1"/>
    <col min="5379" max="5379" width="2" style="1" customWidth="1"/>
    <col min="5380" max="5380" width="37.5703125" style="1" customWidth="1"/>
    <col min="5381" max="5381" width="0.85546875" style="1" customWidth="1"/>
    <col min="5382" max="5382" width="2" style="1" customWidth="1"/>
    <col min="5383" max="5383" width="8.140625" style="1" customWidth="1"/>
    <col min="5384" max="5384" width="11.140625" style="1" customWidth="1"/>
    <col min="5385" max="5385" width="10.140625" style="1" customWidth="1"/>
    <col min="5386" max="5386" width="10" style="1" customWidth="1"/>
    <col min="5387" max="5387" width="10.140625" style="1" customWidth="1"/>
    <col min="5388" max="5388" width="6.5703125" style="1" customWidth="1"/>
    <col min="5389" max="5391" width="0.5703125" style="1" customWidth="1"/>
    <col min="5392" max="5392" width="9.140625" style="1"/>
    <col min="5393" max="5393" width="0.5703125" style="1" customWidth="1"/>
    <col min="5394" max="5394" width="9.7109375" style="1" customWidth="1"/>
    <col min="5395" max="5395" width="0.5703125" style="1" customWidth="1"/>
    <col min="5396" max="5632" width="9.140625" style="1"/>
    <col min="5633" max="5633" width="5" style="1" customWidth="1"/>
    <col min="5634" max="5634" width="15.140625" style="1" customWidth="1"/>
    <col min="5635" max="5635" width="2" style="1" customWidth="1"/>
    <col min="5636" max="5636" width="37.5703125" style="1" customWidth="1"/>
    <col min="5637" max="5637" width="0.85546875" style="1" customWidth="1"/>
    <col min="5638" max="5638" width="2" style="1" customWidth="1"/>
    <col min="5639" max="5639" width="8.140625" style="1" customWidth="1"/>
    <col min="5640" max="5640" width="11.140625" style="1" customWidth="1"/>
    <col min="5641" max="5641" width="10.140625" style="1" customWidth="1"/>
    <col min="5642" max="5642" width="10" style="1" customWidth="1"/>
    <col min="5643" max="5643" width="10.140625" style="1" customWidth="1"/>
    <col min="5644" max="5644" width="6.5703125" style="1" customWidth="1"/>
    <col min="5645" max="5647" width="0.5703125" style="1" customWidth="1"/>
    <col min="5648" max="5648" width="9.140625" style="1"/>
    <col min="5649" max="5649" width="0.5703125" style="1" customWidth="1"/>
    <col min="5650" max="5650" width="9.7109375" style="1" customWidth="1"/>
    <col min="5651" max="5651" width="0.5703125" style="1" customWidth="1"/>
    <col min="5652" max="5888" width="9.140625" style="1"/>
    <col min="5889" max="5889" width="5" style="1" customWidth="1"/>
    <col min="5890" max="5890" width="15.140625" style="1" customWidth="1"/>
    <col min="5891" max="5891" width="2" style="1" customWidth="1"/>
    <col min="5892" max="5892" width="37.5703125" style="1" customWidth="1"/>
    <col min="5893" max="5893" width="0.85546875" style="1" customWidth="1"/>
    <col min="5894" max="5894" width="2" style="1" customWidth="1"/>
    <col min="5895" max="5895" width="8.140625" style="1" customWidth="1"/>
    <col min="5896" max="5896" width="11.140625" style="1" customWidth="1"/>
    <col min="5897" max="5897" width="10.140625" style="1" customWidth="1"/>
    <col min="5898" max="5898" width="10" style="1" customWidth="1"/>
    <col min="5899" max="5899" width="10.140625" style="1" customWidth="1"/>
    <col min="5900" max="5900" width="6.5703125" style="1" customWidth="1"/>
    <col min="5901" max="5903" width="0.5703125" style="1" customWidth="1"/>
    <col min="5904" max="5904" width="9.140625" style="1"/>
    <col min="5905" max="5905" width="0.5703125" style="1" customWidth="1"/>
    <col min="5906" max="5906" width="9.7109375" style="1" customWidth="1"/>
    <col min="5907" max="5907" width="0.5703125" style="1" customWidth="1"/>
    <col min="5908" max="6144" width="9.140625" style="1"/>
    <col min="6145" max="6145" width="5" style="1" customWidth="1"/>
    <col min="6146" max="6146" width="15.140625" style="1" customWidth="1"/>
    <col min="6147" max="6147" width="2" style="1" customWidth="1"/>
    <col min="6148" max="6148" width="37.5703125" style="1" customWidth="1"/>
    <col min="6149" max="6149" width="0.85546875" style="1" customWidth="1"/>
    <col min="6150" max="6150" width="2" style="1" customWidth="1"/>
    <col min="6151" max="6151" width="8.140625" style="1" customWidth="1"/>
    <col min="6152" max="6152" width="11.140625" style="1" customWidth="1"/>
    <col min="6153" max="6153" width="10.140625" style="1" customWidth="1"/>
    <col min="6154" max="6154" width="10" style="1" customWidth="1"/>
    <col min="6155" max="6155" width="10.140625" style="1" customWidth="1"/>
    <col min="6156" max="6156" width="6.5703125" style="1" customWidth="1"/>
    <col min="6157" max="6159" width="0.5703125" style="1" customWidth="1"/>
    <col min="6160" max="6160" width="9.140625" style="1"/>
    <col min="6161" max="6161" width="0.5703125" style="1" customWidth="1"/>
    <col min="6162" max="6162" width="9.7109375" style="1" customWidth="1"/>
    <col min="6163" max="6163" width="0.5703125" style="1" customWidth="1"/>
    <col min="6164" max="6400" width="9.140625" style="1"/>
    <col min="6401" max="6401" width="5" style="1" customWidth="1"/>
    <col min="6402" max="6402" width="15.140625" style="1" customWidth="1"/>
    <col min="6403" max="6403" width="2" style="1" customWidth="1"/>
    <col min="6404" max="6404" width="37.5703125" style="1" customWidth="1"/>
    <col min="6405" max="6405" width="0.85546875" style="1" customWidth="1"/>
    <col min="6406" max="6406" width="2" style="1" customWidth="1"/>
    <col min="6407" max="6407" width="8.140625" style="1" customWidth="1"/>
    <col min="6408" max="6408" width="11.140625" style="1" customWidth="1"/>
    <col min="6409" max="6409" width="10.140625" style="1" customWidth="1"/>
    <col min="6410" max="6410" width="10" style="1" customWidth="1"/>
    <col min="6411" max="6411" width="10.140625" style="1" customWidth="1"/>
    <col min="6412" max="6412" width="6.5703125" style="1" customWidth="1"/>
    <col min="6413" max="6415" width="0.5703125" style="1" customWidth="1"/>
    <col min="6416" max="6416" width="9.140625" style="1"/>
    <col min="6417" max="6417" width="0.5703125" style="1" customWidth="1"/>
    <col min="6418" max="6418" width="9.7109375" style="1" customWidth="1"/>
    <col min="6419" max="6419" width="0.5703125" style="1" customWidth="1"/>
    <col min="6420" max="6656" width="9.140625" style="1"/>
    <col min="6657" max="6657" width="5" style="1" customWidth="1"/>
    <col min="6658" max="6658" width="15.140625" style="1" customWidth="1"/>
    <col min="6659" max="6659" width="2" style="1" customWidth="1"/>
    <col min="6660" max="6660" width="37.5703125" style="1" customWidth="1"/>
    <col min="6661" max="6661" width="0.85546875" style="1" customWidth="1"/>
    <col min="6662" max="6662" width="2" style="1" customWidth="1"/>
    <col min="6663" max="6663" width="8.140625" style="1" customWidth="1"/>
    <col min="6664" max="6664" width="11.140625" style="1" customWidth="1"/>
    <col min="6665" max="6665" width="10.140625" style="1" customWidth="1"/>
    <col min="6666" max="6666" width="10" style="1" customWidth="1"/>
    <col min="6667" max="6667" width="10.140625" style="1" customWidth="1"/>
    <col min="6668" max="6668" width="6.5703125" style="1" customWidth="1"/>
    <col min="6669" max="6671" width="0.5703125" style="1" customWidth="1"/>
    <col min="6672" max="6672" width="9.140625" style="1"/>
    <col min="6673" max="6673" width="0.5703125" style="1" customWidth="1"/>
    <col min="6674" max="6674" width="9.7109375" style="1" customWidth="1"/>
    <col min="6675" max="6675" width="0.5703125" style="1" customWidth="1"/>
    <col min="6676" max="6912" width="9.140625" style="1"/>
    <col min="6913" max="6913" width="5" style="1" customWidth="1"/>
    <col min="6914" max="6914" width="15.140625" style="1" customWidth="1"/>
    <col min="6915" max="6915" width="2" style="1" customWidth="1"/>
    <col min="6916" max="6916" width="37.5703125" style="1" customWidth="1"/>
    <col min="6917" max="6917" width="0.85546875" style="1" customWidth="1"/>
    <col min="6918" max="6918" width="2" style="1" customWidth="1"/>
    <col min="6919" max="6919" width="8.140625" style="1" customWidth="1"/>
    <col min="6920" max="6920" width="11.140625" style="1" customWidth="1"/>
    <col min="6921" max="6921" width="10.140625" style="1" customWidth="1"/>
    <col min="6922" max="6922" width="10" style="1" customWidth="1"/>
    <col min="6923" max="6923" width="10.140625" style="1" customWidth="1"/>
    <col min="6924" max="6924" width="6.5703125" style="1" customWidth="1"/>
    <col min="6925" max="6927" width="0.5703125" style="1" customWidth="1"/>
    <col min="6928" max="6928" width="9.140625" style="1"/>
    <col min="6929" max="6929" width="0.5703125" style="1" customWidth="1"/>
    <col min="6930" max="6930" width="9.7109375" style="1" customWidth="1"/>
    <col min="6931" max="6931" width="0.5703125" style="1" customWidth="1"/>
    <col min="6932" max="7168" width="9.140625" style="1"/>
    <col min="7169" max="7169" width="5" style="1" customWidth="1"/>
    <col min="7170" max="7170" width="15.140625" style="1" customWidth="1"/>
    <col min="7171" max="7171" width="2" style="1" customWidth="1"/>
    <col min="7172" max="7172" width="37.5703125" style="1" customWidth="1"/>
    <col min="7173" max="7173" width="0.85546875" style="1" customWidth="1"/>
    <col min="7174" max="7174" width="2" style="1" customWidth="1"/>
    <col min="7175" max="7175" width="8.140625" style="1" customWidth="1"/>
    <col min="7176" max="7176" width="11.140625" style="1" customWidth="1"/>
    <col min="7177" max="7177" width="10.140625" style="1" customWidth="1"/>
    <col min="7178" max="7178" width="10" style="1" customWidth="1"/>
    <col min="7179" max="7179" width="10.140625" style="1" customWidth="1"/>
    <col min="7180" max="7180" width="6.5703125" style="1" customWidth="1"/>
    <col min="7181" max="7183" width="0.5703125" style="1" customWidth="1"/>
    <col min="7184" max="7184" width="9.140625" style="1"/>
    <col min="7185" max="7185" width="0.5703125" style="1" customWidth="1"/>
    <col min="7186" max="7186" width="9.7109375" style="1" customWidth="1"/>
    <col min="7187" max="7187" width="0.5703125" style="1" customWidth="1"/>
    <col min="7188" max="7424" width="9.140625" style="1"/>
    <col min="7425" max="7425" width="5" style="1" customWidth="1"/>
    <col min="7426" max="7426" width="15.140625" style="1" customWidth="1"/>
    <col min="7427" max="7427" width="2" style="1" customWidth="1"/>
    <col min="7428" max="7428" width="37.5703125" style="1" customWidth="1"/>
    <col min="7429" max="7429" width="0.85546875" style="1" customWidth="1"/>
    <col min="7430" max="7430" width="2" style="1" customWidth="1"/>
    <col min="7431" max="7431" width="8.140625" style="1" customWidth="1"/>
    <col min="7432" max="7432" width="11.140625" style="1" customWidth="1"/>
    <col min="7433" max="7433" width="10.140625" style="1" customWidth="1"/>
    <col min="7434" max="7434" width="10" style="1" customWidth="1"/>
    <col min="7435" max="7435" width="10.140625" style="1" customWidth="1"/>
    <col min="7436" max="7436" width="6.5703125" style="1" customWidth="1"/>
    <col min="7437" max="7439" width="0.5703125" style="1" customWidth="1"/>
    <col min="7440" max="7440" width="9.140625" style="1"/>
    <col min="7441" max="7441" width="0.5703125" style="1" customWidth="1"/>
    <col min="7442" max="7442" width="9.7109375" style="1" customWidth="1"/>
    <col min="7443" max="7443" width="0.5703125" style="1" customWidth="1"/>
    <col min="7444" max="7680" width="9.140625" style="1"/>
    <col min="7681" max="7681" width="5" style="1" customWidth="1"/>
    <col min="7682" max="7682" width="15.140625" style="1" customWidth="1"/>
    <col min="7683" max="7683" width="2" style="1" customWidth="1"/>
    <col min="7684" max="7684" width="37.5703125" style="1" customWidth="1"/>
    <col min="7685" max="7685" width="0.85546875" style="1" customWidth="1"/>
    <col min="7686" max="7686" width="2" style="1" customWidth="1"/>
    <col min="7687" max="7687" width="8.140625" style="1" customWidth="1"/>
    <col min="7688" max="7688" width="11.140625" style="1" customWidth="1"/>
    <col min="7689" max="7689" width="10.140625" style="1" customWidth="1"/>
    <col min="7690" max="7690" width="10" style="1" customWidth="1"/>
    <col min="7691" max="7691" width="10.140625" style="1" customWidth="1"/>
    <col min="7692" max="7692" width="6.5703125" style="1" customWidth="1"/>
    <col min="7693" max="7695" width="0.5703125" style="1" customWidth="1"/>
    <col min="7696" max="7696" width="9.140625" style="1"/>
    <col min="7697" max="7697" width="0.5703125" style="1" customWidth="1"/>
    <col min="7698" max="7698" width="9.7109375" style="1" customWidth="1"/>
    <col min="7699" max="7699" width="0.5703125" style="1" customWidth="1"/>
    <col min="7700" max="7936" width="9.140625" style="1"/>
    <col min="7937" max="7937" width="5" style="1" customWidth="1"/>
    <col min="7938" max="7938" width="15.140625" style="1" customWidth="1"/>
    <col min="7939" max="7939" width="2" style="1" customWidth="1"/>
    <col min="7940" max="7940" width="37.5703125" style="1" customWidth="1"/>
    <col min="7941" max="7941" width="0.85546875" style="1" customWidth="1"/>
    <col min="7942" max="7942" width="2" style="1" customWidth="1"/>
    <col min="7943" max="7943" width="8.140625" style="1" customWidth="1"/>
    <col min="7944" max="7944" width="11.140625" style="1" customWidth="1"/>
    <col min="7945" max="7945" width="10.140625" style="1" customWidth="1"/>
    <col min="7946" max="7946" width="10" style="1" customWidth="1"/>
    <col min="7947" max="7947" width="10.140625" style="1" customWidth="1"/>
    <col min="7948" max="7948" width="6.5703125" style="1" customWidth="1"/>
    <col min="7949" max="7951" width="0.5703125" style="1" customWidth="1"/>
    <col min="7952" max="7952" width="9.140625" style="1"/>
    <col min="7953" max="7953" width="0.5703125" style="1" customWidth="1"/>
    <col min="7954" max="7954" width="9.7109375" style="1" customWidth="1"/>
    <col min="7955" max="7955" width="0.5703125" style="1" customWidth="1"/>
    <col min="7956" max="8192" width="9.140625" style="1"/>
    <col min="8193" max="8193" width="5" style="1" customWidth="1"/>
    <col min="8194" max="8194" width="15.140625" style="1" customWidth="1"/>
    <col min="8195" max="8195" width="2" style="1" customWidth="1"/>
    <col min="8196" max="8196" width="37.5703125" style="1" customWidth="1"/>
    <col min="8197" max="8197" width="0.85546875" style="1" customWidth="1"/>
    <col min="8198" max="8198" width="2" style="1" customWidth="1"/>
    <col min="8199" max="8199" width="8.140625" style="1" customWidth="1"/>
    <col min="8200" max="8200" width="11.140625" style="1" customWidth="1"/>
    <col min="8201" max="8201" width="10.140625" style="1" customWidth="1"/>
    <col min="8202" max="8202" width="10" style="1" customWidth="1"/>
    <col min="8203" max="8203" width="10.140625" style="1" customWidth="1"/>
    <col min="8204" max="8204" width="6.5703125" style="1" customWidth="1"/>
    <col min="8205" max="8207" width="0.5703125" style="1" customWidth="1"/>
    <col min="8208" max="8208" width="9.140625" style="1"/>
    <col min="8209" max="8209" width="0.5703125" style="1" customWidth="1"/>
    <col min="8210" max="8210" width="9.7109375" style="1" customWidth="1"/>
    <col min="8211" max="8211" width="0.5703125" style="1" customWidth="1"/>
    <col min="8212" max="8448" width="9.140625" style="1"/>
    <col min="8449" max="8449" width="5" style="1" customWidth="1"/>
    <col min="8450" max="8450" width="15.140625" style="1" customWidth="1"/>
    <col min="8451" max="8451" width="2" style="1" customWidth="1"/>
    <col min="8452" max="8452" width="37.5703125" style="1" customWidth="1"/>
    <col min="8453" max="8453" width="0.85546875" style="1" customWidth="1"/>
    <col min="8454" max="8454" width="2" style="1" customWidth="1"/>
    <col min="8455" max="8455" width="8.140625" style="1" customWidth="1"/>
    <col min="8456" max="8456" width="11.140625" style="1" customWidth="1"/>
    <col min="8457" max="8457" width="10.140625" style="1" customWidth="1"/>
    <col min="8458" max="8458" width="10" style="1" customWidth="1"/>
    <col min="8459" max="8459" width="10.140625" style="1" customWidth="1"/>
    <col min="8460" max="8460" width="6.5703125" style="1" customWidth="1"/>
    <col min="8461" max="8463" width="0.5703125" style="1" customWidth="1"/>
    <col min="8464" max="8464" width="9.140625" style="1"/>
    <col min="8465" max="8465" width="0.5703125" style="1" customWidth="1"/>
    <col min="8466" max="8466" width="9.7109375" style="1" customWidth="1"/>
    <col min="8467" max="8467" width="0.5703125" style="1" customWidth="1"/>
    <col min="8468" max="8704" width="9.140625" style="1"/>
    <col min="8705" max="8705" width="5" style="1" customWidth="1"/>
    <col min="8706" max="8706" width="15.140625" style="1" customWidth="1"/>
    <col min="8707" max="8707" width="2" style="1" customWidth="1"/>
    <col min="8708" max="8708" width="37.5703125" style="1" customWidth="1"/>
    <col min="8709" max="8709" width="0.85546875" style="1" customWidth="1"/>
    <col min="8710" max="8710" width="2" style="1" customWidth="1"/>
    <col min="8711" max="8711" width="8.140625" style="1" customWidth="1"/>
    <col min="8712" max="8712" width="11.140625" style="1" customWidth="1"/>
    <col min="8713" max="8713" width="10.140625" style="1" customWidth="1"/>
    <col min="8714" max="8714" width="10" style="1" customWidth="1"/>
    <col min="8715" max="8715" width="10.140625" style="1" customWidth="1"/>
    <col min="8716" max="8716" width="6.5703125" style="1" customWidth="1"/>
    <col min="8717" max="8719" width="0.5703125" style="1" customWidth="1"/>
    <col min="8720" max="8720" width="9.140625" style="1"/>
    <col min="8721" max="8721" width="0.5703125" style="1" customWidth="1"/>
    <col min="8722" max="8722" width="9.7109375" style="1" customWidth="1"/>
    <col min="8723" max="8723" width="0.5703125" style="1" customWidth="1"/>
    <col min="8724" max="8960" width="9.140625" style="1"/>
    <col min="8961" max="8961" width="5" style="1" customWidth="1"/>
    <col min="8962" max="8962" width="15.140625" style="1" customWidth="1"/>
    <col min="8963" max="8963" width="2" style="1" customWidth="1"/>
    <col min="8964" max="8964" width="37.5703125" style="1" customWidth="1"/>
    <col min="8965" max="8965" width="0.85546875" style="1" customWidth="1"/>
    <col min="8966" max="8966" width="2" style="1" customWidth="1"/>
    <col min="8967" max="8967" width="8.140625" style="1" customWidth="1"/>
    <col min="8968" max="8968" width="11.140625" style="1" customWidth="1"/>
    <col min="8969" max="8969" width="10.140625" style="1" customWidth="1"/>
    <col min="8970" max="8970" width="10" style="1" customWidth="1"/>
    <col min="8971" max="8971" width="10.140625" style="1" customWidth="1"/>
    <col min="8972" max="8972" width="6.5703125" style="1" customWidth="1"/>
    <col min="8973" max="8975" width="0.5703125" style="1" customWidth="1"/>
    <col min="8976" max="8976" width="9.140625" style="1"/>
    <col min="8977" max="8977" width="0.5703125" style="1" customWidth="1"/>
    <col min="8978" max="8978" width="9.7109375" style="1" customWidth="1"/>
    <col min="8979" max="8979" width="0.5703125" style="1" customWidth="1"/>
    <col min="8980" max="9216" width="9.140625" style="1"/>
    <col min="9217" max="9217" width="5" style="1" customWidth="1"/>
    <col min="9218" max="9218" width="15.140625" style="1" customWidth="1"/>
    <col min="9219" max="9219" width="2" style="1" customWidth="1"/>
    <col min="9220" max="9220" width="37.5703125" style="1" customWidth="1"/>
    <col min="9221" max="9221" width="0.85546875" style="1" customWidth="1"/>
    <col min="9222" max="9222" width="2" style="1" customWidth="1"/>
    <col min="9223" max="9223" width="8.140625" style="1" customWidth="1"/>
    <col min="9224" max="9224" width="11.140625" style="1" customWidth="1"/>
    <col min="9225" max="9225" width="10.140625" style="1" customWidth="1"/>
    <col min="9226" max="9226" width="10" style="1" customWidth="1"/>
    <col min="9227" max="9227" width="10.140625" style="1" customWidth="1"/>
    <col min="9228" max="9228" width="6.5703125" style="1" customWidth="1"/>
    <col min="9229" max="9231" width="0.5703125" style="1" customWidth="1"/>
    <col min="9232" max="9232" width="9.140625" style="1"/>
    <col min="9233" max="9233" width="0.5703125" style="1" customWidth="1"/>
    <col min="9234" max="9234" width="9.7109375" style="1" customWidth="1"/>
    <col min="9235" max="9235" width="0.5703125" style="1" customWidth="1"/>
    <col min="9236" max="9472" width="9.140625" style="1"/>
    <col min="9473" max="9473" width="5" style="1" customWidth="1"/>
    <col min="9474" max="9474" width="15.140625" style="1" customWidth="1"/>
    <col min="9475" max="9475" width="2" style="1" customWidth="1"/>
    <col min="9476" max="9476" width="37.5703125" style="1" customWidth="1"/>
    <col min="9477" max="9477" width="0.85546875" style="1" customWidth="1"/>
    <col min="9478" max="9478" width="2" style="1" customWidth="1"/>
    <col min="9479" max="9479" width="8.140625" style="1" customWidth="1"/>
    <col min="9480" max="9480" width="11.140625" style="1" customWidth="1"/>
    <col min="9481" max="9481" width="10.140625" style="1" customWidth="1"/>
    <col min="9482" max="9482" width="10" style="1" customWidth="1"/>
    <col min="9483" max="9483" width="10.140625" style="1" customWidth="1"/>
    <col min="9484" max="9484" width="6.5703125" style="1" customWidth="1"/>
    <col min="9485" max="9487" width="0.5703125" style="1" customWidth="1"/>
    <col min="9488" max="9488" width="9.140625" style="1"/>
    <col min="9489" max="9489" width="0.5703125" style="1" customWidth="1"/>
    <col min="9490" max="9490" width="9.7109375" style="1" customWidth="1"/>
    <col min="9491" max="9491" width="0.5703125" style="1" customWidth="1"/>
    <col min="9492" max="9728" width="9.140625" style="1"/>
    <col min="9729" max="9729" width="5" style="1" customWidth="1"/>
    <col min="9730" max="9730" width="15.140625" style="1" customWidth="1"/>
    <col min="9731" max="9731" width="2" style="1" customWidth="1"/>
    <col min="9732" max="9732" width="37.5703125" style="1" customWidth="1"/>
    <col min="9733" max="9733" width="0.85546875" style="1" customWidth="1"/>
    <col min="9734" max="9734" width="2" style="1" customWidth="1"/>
    <col min="9735" max="9735" width="8.140625" style="1" customWidth="1"/>
    <col min="9736" max="9736" width="11.140625" style="1" customWidth="1"/>
    <col min="9737" max="9737" width="10.140625" style="1" customWidth="1"/>
    <col min="9738" max="9738" width="10" style="1" customWidth="1"/>
    <col min="9739" max="9739" width="10.140625" style="1" customWidth="1"/>
    <col min="9740" max="9740" width="6.5703125" style="1" customWidth="1"/>
    <col min="9741" max="9743" width="0.5703125" style="1" customWidth="1"/>
    <col min="9744" max="9744" width="9.140625" style="1"/>
    <col min="9745" max="9745" width="0.5703125" style="1" customWidth="1"/>
    <col min="9746" max="9746" width="9.7109375" style="1" customWidth="1"/>
    <col min="9747" max="9747" width="0.5703125" style="1" customWidth="1"/>
    <col min="9748" max="9984" width="9.140625" style="1"/>
    <col min="9985" max="9985" width="5" style="1" customWidth="1"/>
    <col min="9986" max="9986" width="15.140625" style="1" customWidth="1"/>
    <col min="9987" max="9987" width="2" style="1" customWidth="1"/>
    <col min="9988" max="9988" width="37.5703125" style="1" customWidth="1"/>
    <col min="9989" max="9989" width="0.85546875" style="1" customWidth="1"/>
    <col min="9990" max="9990" width="2" style="1" customWidth="1"/>
    <col min="9991" max="9991" width="8.140625" style="1" customWidth="1"/>
    <col min="9992" max="9992" width="11.140625" style="1" customWidth="1"/>
    <col min="9993" max="9993" width="10.140625" style="1" customWidth="1"/>
    <col min="9994" max="9994" width="10" style="1" customWidth="1"/>
    <col min="9995" max="9995" width="10.140625" style="1" customWidth="1"/>
    <col min="9996" max="9996" width="6.5703125" style="1" customWidth="1"/>
    <col min="9997" max="9999" width="0.5703125" style="1" customWidth="1"/>
    <col min="10000" max="10000" width="9.140625" style="1"/>
    <col min="10001" max="10001" width="0.5703125" style="1" customWidth="1"/>
    <col min="10002" max="10002" width="9.7109375" style="1" customWidth="1"/>
    <col min="10003" max="10003" width="0.5703125" style="1" customWidth="1"/>
    <col min="10004" max="10240" width="9.140625" style="1"/>
    <col min="10241" max="10241" width="5" style="1" customWidth="1"/>
    <col min="10242" max="10242" width="15.140625" style="1" customWidth="1"/>
    <col min="10243" max="10243" width="2" style="1" customWidth="1"/>
    <col min="10244" max="10244" width="37.5703125" style="1" customWidth="1"/>
    <col min="10245" max="10245" width="0.85546875" style="1" customWidth="1"/>
    <col min="10246" max="10246" width="2" style="1" customWidth="1"/>
    <col min="10247" max="10247" width="8.140625" style="1" customWidth="1"/>
    <col min="10248" max="10248" width="11.140625" style="1" customWidth="1"/>
    <col min="10249" max="10249" width="10.140625" style="1" customWidth="1"/>
    <col min="10250" max="10250" width="10" style="1" customWidth="1"/>
    <col min="10251" max="10251" width="10.140625" style="1" customWidth="1"/>
    <col min="10252" max="10252" width="6.5703125" style="1" customWidth="1"/>
    <col min="10253" max="10255" width="0.5703125" style="1" customWidth="1"/>
    <col min="10256" max="10256" width="9.140625" style="1"/>
    <col min="10257" max="10257" width="0.5703125" style="1" customWidth="1"/>
    <col min="10258" max="10258" width="9.7109375" style="1" customWidth="1"/>
    <col min="10259" max="10259" width="0.5703125" style="1" customWidth="1"/>
    <col min="10260" max="10496" width="9.140625" style="1"/>
    <col min="10497" max="10497" width="5" style="1" customWidth="1"/>
    <col min="10498" max="10498" width="15.140625" style="1" customWidth="1"/>
    <col min="10499" max="10499" width="2" style="1" customWidth="1"/>
    <col min="10500" max="10500" width="37.5703125" style="1" customWidth="1"/>
    <col min="10501" max="10501" width="0.85546875" style="1" customWidth="1"/>
    <col min="10502" max="10502" width="2" style="1" customWidth="1"/>
    <col min="10503" max="10503" width="8.140625" style="1" customWidth="1"/>
    <col min="10504" max="10504" width="11.140625" style="1" customWidth="1"/>
    <col min="10505" max="10505" width="10.140625" style="1" customWidth="1"/>
    <col min="10506" max="10506" width="10" style="1" customWidth="1"/>
    <col min="10507" max="10507" width="10.140625" style="1" customWidth="1"/>
    <col min="10508" max="10508" width="6.5703125" style="1" customWidth="1"/>
    <col min="10509" max="10511" width="0.5703125" style="1" customWidth="1"/>
    <col min="10512" max="10512" width="9.140625" style="1"/>
    <col min="10513" max="10513" width="0.5703125" style="1" customWidth="1"/>
    <col min="10514" max="10514" width="9.7109375" style="1" customWidth="1"/>
    <col min="10515" max="10515" width="0.5703125" style="1" customWidth="1"/>
    <col min="10516" max="10752" width="9.140625" style="1"/>
    <col min="10753" max="10753" width="5" style="1" customWidth="1"/>
    <col min="10754" max="10754" width="15.140625" style="1" customWidth="1"/>
    <col min="10755" max="10755" width="2" style="1" customWidth="1"/>
    <col min="10756" max="10756" width="37.5703125" style="1" customWidth="1"/>
    <col min="10757" max="10757" width="0.85546875" style="1" customWidth="1"/>
    <col min="10758" max="10758" width="2" style="1" customWidth="1"/>
    <col min="10759" max="10759" width="8.140625" style="1" customWidth="1"/>
    <col min="10760" max="10760" width="11.140625" style="1" customWidth="1"/>
    <col min="10761" max="10761" width="10.140625" style="1" customWidth="1"/>
    <col min="10762" max="10762" width="10" style="1" customWidth="1"/>
    <col min="10763" max="10763" width="10.140625" style="1" customWidth="1"/>
    <col min="10764" max="10764" width="6.5703125" style="1" customWidth="1"/>
    <col min="10765" max="10767" width="0.5703125" style="1" customWidth="1"/>
    <col min="10768" max="10768" width="9.140625" style="1"/>
    <col min="10769" max="10769" width="0.5703125" style="1" customWidth="1"/>
    <col min="10770" max="10770" width="9.7109375" style="1" customWidth="1"/>
    <col min="10771" max="10771" width="0.5703125" style="1" customWidth="1"/>
    <col min="10772" max="11008" width="9.140625" style="1"/>
    <col min="11009" max="11009" width="5" style="1" customWidth="1"/>
    <col min="11010" max="11010" width="15.140625" style="1" customWidth="1"/>
    <col min="11011" max="11011" width="2" style="1" customWidth="1"/>
    <col min="11012" max="11012" width="37.5703125" style="1" customWidth="1"/>
    <col min="11013" max="11013" width="0.85546875" style="1" customWidth="1"/>
    <col min="11014" max="11014" width="2" style="1" customWidth="1"/>
    <col min="11015" max="11015" width="8.140625" style="1" customWidth="1"/>
    <col min="11016" max="11016" width="11.140625" style="1" customWidth="1"/>
    <col min="11017" max="11017" width="10.140625" style="1" customWidth="1"/>
    <col min="11018" max="11018" width="10" style="1" customWidth="1"/>
    <col min="11019" max="11019" width="10.140625" style="1" customWidth="1"/>
    <col min="11020" max="11020" width="6.5703125" style="1" customWidth="1"/>
    <col min="11021" max="11023" width="0.5703125" style="1" customWidth="1"/>
    <col min="11024" max="11024" width="9.140625" style="1"/>
    <col min="11025" max="11025" width="0.5703125" style="1" customWidth="1"/>
    <col min="11026" max="11026" width="9.7109375" style="1" customWidth="1"/>
    <col min="11027" max="11027" width="0.5703125" style="1" customWidth="1"/>
    <col min="11028" max="11264" width="9.140625" style="1"/>
    <col min="11265" max="11265" width="5" style="1" customWidth="1"/>
    <col min="11266" max="11266" width="15.140625" style="1" customWidth="1"/>
    <col min="11267" max="11267" width="2" style="1" customWidth="1"/>
    <col min="11268" max="11268" width="37.5703125" style="1" customWidth="1"/>
    <col min="11269" max="11269" width="0.85546875" style="1" customWidth="1"/>
    <col min="11270" max="11270" width="2" style="1" customWidth="1"/>
    <col min="11271" max="11271" width="8.140625" style="1" customWidth="1"/>
    <col min="11272" max="11272" width="11.140625" style="1" customWidth="1"/>
    <col min="11273" max="11273" width="10.140625" style="1" customWidth="1"/>
    <col min="11274" max="11274" width="10" style="1" customWidth="1"/>
    <col min="11275" max="11275" width="10.140625" style="1" customWidth="1"/>
    <col min="11276" max="11276" width="6.5703125" style="1" customWidth="1"/>
    <col min="11277" max="11279" width="0.5703125" style="1" customWidth="1"/>
    <col min="11280" max="11280" width="9.140625" style="1"/>
    <col min="11281" max="11281" width="0.5703125" style="1" customWidth="1"/>
    <col min="11282" max="11282" width="9.7109375" style="1" customWidth="1"/>
    <col min="11283" max="11283" width="0.5703125" style="1" customWidth="1"/>
    <col min="11284" max="11520" width="9.140625" style="1"/>
    <col min="11521" max="11521" width="5" style="1" customWidth="1"/>
    <col min="11522" max="11522" width="15.140625" style="1" customWidth="1"/>
    <col min="11523" max="11523" width="2" style="1" customWidth="1"/>
    <col min="11524" max="11524" width="37.5703125" style="1" customWidth="1"/>
    <col min="11525" max="11525" width="0.85546875" style="1" customWidth="1"/>
    <col min="11526" max="11526" width="2" style="1" customWidth="1"/>
    <col min="11527" max="11527" width="8.140625" style="1" customWidth="1"/>
    <col min="11528" max="11528" width="11.140625" style="1" customWidth="1"/>
    <col min="11529" max="11529" width="10.140625" style="1" customWidth="1"/>
    <col min="11530" max="11530" width="10" style="1" customWidth="1"/>
    <col min="11531" max="11531" width="10.140625" style="1" customWidth="1"/>
    <col min="11532" max="11532" width="6.5703125" style="1" customWidth="1"/>
    <col min="11533" max="11535" width="0.5703125" style="1" customWidth="1"/>
    <col min="11536" max="11536" width="9.140625" style="1"/>
    <col min="11537" max="11537" width="0.5703125" style="1" customWidth="1"/>
    <col min="11538" max="11538" width="9.7109375" style="1" customWidth="1"/>
    <col min="11539" max="11539" width="0.5703125" style="1" customWidth="1"/>
    <col min="11540" max="11776" width="9.140625" style="1"/>
    <col min="11777" max="11777" width="5" style="1" customWidth="1"/>
    <col min="11778" max="11778" width="15.140625" style="1" customWidth="1"/>
    <col min="11779" max="11779" width="2" style="1" customWidth="1"/>
    <col min="11780" max="11780" width="37.5703125" style="1" customWidth="1"/>
    <col min="11781" max="11781" width="0.85546875" style="1" customWidth="1"/>
    <col min="11782" max="11782" width="2" style="1" customWidth="1"/>
    <col min="11783" max="11783" width="8.140625" style="1" customWidth="1"/>
    <col min="11784" max="11784" width="11.140625" style="1" customWidth="1"/>
    <col min="11785" max="11785" width="10.140625" style="1" customWidth="1"/>
    <col min="11786" max="11786" width="10" style="1" customWidth="1"/>
    <col min="11787" max="11787" width="10.140625" style="1" customWidth="1"/>
    <col min="11788" max="11788" width="6.5703125" style="1" customWidth="1"/>
    <col min="11789" max="11791" width="0.5703125" style="1" customWidth="1"/>
    <col min="11792" max="11792" width="9.140625" style="1"/>
    <col min="11793" max="11793" width="0.5703125" style="1" customWidth="1"/>
    <col min="11794" max="11794" width="9.7109375" style="1" customWidth="1"/>
    <col min="11795" max="11795" width="0.5703125" style="1" customWidth="1"/>
    <col min="11796" max="12032" width="9.140625" style="1"/>
    <col min="12033" max="12033" width="5" style="1" customWidth="1"/>
    <col min="12034" max="12034" width="15.140625" style="1" customWidth="1"/>
    <col min="12035" max="12035" width="2" style="1" customWidth="1"/>
    <col min="12036" max="12036" width="37.5703125" style="1" customWidth="1"/>
    <col min="12037" max="12037" width="0.85546875" style="1" customWidth="1"/>
    <col min="12038" max="12038" width="2" style="1" customWidth="1"/>
    <col min="12039" max="12039" width="8.140625" style="1" customWidth="1"/>
    <col min="12040" max="12040" width="11.140625" style="1" customWidth="1"/>
    <col min="12041" max="12041" width="10.140625" style="1" customWidth="1"/>
    <col min="12042" max="12042" width="10" style="1" customWidth="1"/>
    <col min="12043" max="12043" width="10.140625" style="1" customWidth="1"/>
    <col min="12044" max="12044" width="6.5703125" style="1" customWidth="1"/>
    <col min="12045" max="12047" width="0.5703125" style="1" customWidth="1"/>
    <col min="12048" max="12048" width="9.140625" style="1"/>
    <col min="12049" max="12049" width="0.5703125" style="1" customWidth="1"/>
    <col min="12050" max="12050" width="9.7109375" style="1" customWidth="1"/>
    <col min="12051" max="12051" width="0.5703125" style="1" customWidth="1"/>
    <col min="12052" max="12288" width="9.140625" style="1"/>
    <col min="12289" max="12289" width="5" style="1" customWidth="1"/>
    <col min="12290" max="12290" width="15.140625" style="1" customWidth="1"/>
    <col min="12291" max="12291" width="2" style="1" customWidth="1"/>
    <col min="12292" max="12292" width="37.5703125" style="1" customWidth="1"/>
    <col min="12293" max="12293" width="0.85546875" style="1" customWidth="1"/>
    <col min="12294" max="12294" width="2" style="1" customWidth="1"/>
    <col min="12295" max="12295" width="8.140625" style="1" customWidth="1"/>
    <col min="12296" max="12296" width="11.140625" style="1" customWidth="1"/>
    <col min="12297" max="12297" width="10.140625" style="1" customWidth="1"/>
    <col min="12298" max="12298" width="10" style="1" customWidth="1"/>
    <col min="12299" max="12299" width="10.140625" style="1" customWidth="1"/>
    <col min="12300" max="12300" width="6.5703125" style="1" customWidth="1"/>
    <col min="12301" max="12303" width="0.5703125" style="1" customWidth="1"/>
    <col min="12304" max="12304" width="9.140625" style="1"/>
    <col min="12305" max="12305" width="0.5703125" style="1" customWidth="1"/>
    <col min="12306" max="12306" width="9.7109375" style="1" customWidth="1"/>
    <col min="12307" max="12307" width="0.5703125" style="1" customWidth="1"/>
    <col min="12308" max="12544" width="9.140625" style="1"/>
    <col min="12545" max="12545" width="5" style="1" customWidth="1"/>
    <col min="12546" max="12546" width="15.140625" style="1" customWidth="1"/>
    <col min="12547" max="12547" width="2" style="1" customWidth="1"/>
    <col min="12548" max="12548" width="37.5703125" style="1" customWidth="1"/>
    <col min="12549" max="12549" width="0.85546875" style="1" customWidth="1"/>
    <col min="12550" max="12550" width="2" style="1" customWidth="1"/>
    <col min="12551" max="12551" width="8.140625" style="1" customWidth="1"/>
    <col min="12552" max="12552" width="11.140625" style="1" customWidth="1"/>
    <col min="12553" max="12553" width="10.140625" style="1" customWidth="1"/>
    <col min="12554" max="12554" width="10" style="1" customWidth="1"/>
    <col min="12555" max="12555" width="10.140625" style="1" customWidth="1"/>
    <col min="12556" max="12556" width="6.5703125" style="1" customWidth="1"/>
    <col min="12557" max="12559" width="0.5703125" style="1" customWidth="1"/>
    <col min="12560" max="12560" width="9.140625" style="1"/>
    <col min="12561" max="12561" width="0.5703125" style="1" customWidth="1"/>
    <col min="12562" max="12562" width="9.7109375" style="1" customWidth="1"/>
    <col min="12563" max="12563" width="0.5703125" style="1" customWidth="1"/>
    <col min="12564" max="12800" width="9.140625" style="1"/>
    <col min="12801" max="12801" width="5" style="1" customWidth="1"/>
    <col min="12802" max="12802" width="15.140625" style="1" customWidth="1"/>
    <col min="12803" max="12803" width="2" style="1" customWidth="1"/>
    <col min="12804" max="12804" width="37.5703125" style="1" customWidth="1"/>
    <col min="12805" max="12805" width="0.85546875" style="1" customWidth="1"/>
    <col min="12806" max="12806" width="2" style="1" customWidth="1"/>
    <col min="12807" max="12807" width="8.140625" style="1" customWidth="1"/>
    <col min="12808" max="12808" width="11.140625" style="1" customWidth="1"/>
    <col min="12809" max="12809" width="10.140625" style="1" customWidth="1"/>
    <col min="12810" max="12810" width="10" style="1" customWidth="1"/>
    <col min="12811" max="12811" width="10.140625" style="1" customWidth="1"/>
    <col min="12812" max="12812" width="6.5703125" style="1" customWidth="1"/>
    <col min="12813" max="12815" width="0.5703125" style="1" customWidth="1"/>
    <col min="12816" max="12816" width="9.140625" style="1"/>
    <col min="12817" max="12817" width="0.5703125" style="1" customWidth="1"/>
    <col min="12818" max="12818" width="9.7109375" style="1" customWidth="1"/>
    <col min="12819" max="12819" width="0.5703125" style="1" customWidth="1"/>
    <col min="12820" max="13056" width="9.140625" style="1"/>
    <col min="13057" max="13057" width="5" style="1" customWidth="1"/>
    <col min="13058" max="13058" width="15.140625" style="1" customWidth="1"/>
    <col min="13059" max="13059" width="2" style="1" customWidth="1"/>
    <col min="13060" max="13060" width="37.5703125" style="1" customWidth="1"/>
    <col min="13061" max="13061" width="0.85546875" style="1" customWidth="1"/>
    <col min="13062" max="13062" width="2" style="1" customWidth="1"/>
    <col min="13063" max="13063" width="8.140625" style="1" customWidth="1"/>
    <col min="13064" max="13064" width="11.140625" style="1" customWidth="1"/>
    <col min="13065" max="13065" width="10.140625" style="1" customWidth="1"/>
    <col min="13066" max="13066" width="10" style="1" customWidth="1"/>
    <col min="13067" max="13067" width="10.140625" style="1" customWidth="1"/>
    <col min="13068" max="13068" width="6.5703125" style="1" customWidth="1"/>
    <col min="13069" max="13071" width="0.5703125" style="1" customWidth="1"/>
    <col min="13072" max="13072" width="9.140625" style="1"/>
    <col min="13073" max="13073" width="0.5703125" style="1" customWidth="1"/>
    <col min="13074" max="13074" width="9.7109375" style="1" customWidth="1"/>
    <col min="13075" max="13075" width="0.5703125" style="1" customWidth="1"/>
    <col min="13076" max="13312" width="9.140625" style="1"/>
    <col min="13313" max="13313" width="5" style="1" customWidth="1"/>
    <col min="13314" max="13314" width="15.140625" style="1" customWidth="1"/>
    <col min="13315" max="13315" width="2" style="1" customWidth="1"/>
    <col min="13316" max="13316" width="37.5703125" style="1" customWidth="1"/>
    <col min="13317" max="13317" width="0.85546875" style="1" customWidth="1"/>
    <col min="13318" max="13318" width="2" style="1" customWidth="1"/>
    <col min="13319" max="13319" width="8.140625" style="1" customWidth="1"/>
    <col min="13320" max="13320" width="11.140625" style="1" customWidth="1"/>
    <col min="13321" max="13321" width="10.140625" style="1" customWidth="1"/>
    <col min="13322" max="13322" width="10" style="1" customWidth="1"/>
    <col min="13323" max="13323" width="10.140625" style="1" customWidth="1"/>
    <col min="13324" max="13324" width="6.5703125" style="1" customWidth="1"/>
    <col min="13325" max="13327" width="0.5703125" style="1" customWidth="1"/>
    <col min="13328" max="13328" width="9.140625" style="1"/>
    <col min="13329" max="13329" width="0.5703125" style="1" customWidth="1"/>
    <col min="13330" max="13330" width="9.7109375" style="1" customWidth="1"/>
    <col min="13331" max="13331" width="0.5703125" style="1" customWidth="1"/>
    <col min="13332" max="13568" width="9.140625" style="1"/>
    <col min="13569" max="13569" width="5" style="1" customWidth="1"/>
    <col min="13570" max="13570" width="15.140625" style="1" customWidth="1"/>
    <col min="13571" max="13571" width="2" style="1" customWidth="1"/>
    <col min="13572" max="13572" width="37.5703125" style="1" customWidth="1"/>
    <col min="13573" max="13573" width="0.85546875" style="1" customWidth="1"/>
    <col min="13574" max="13574" width="2" style="1" customWidth="1"/>
    <col min="13575" max="13575" width="8.140625" style="1" customWidth="1"/>
    <col min="13576" max="13576" width="11.140625" style="1" customWidth="1"/>
    <col min="13577" max="13577" width="10.140625" style="1" customWidth="1"/>
    <col min="13578" max="13578" width="10" style="1" customWidth="1"/>
    <col min="13579" max="13579" width="10.140625" style="1" customWidth="1"/>
    <col min="13580" max="13580" width="6.5703125" style="1" customWidth="1"/>
    <col min="13581" max="13583" width="0.5703125" style="1" customWidth="1"/>
    <col min="13584" max="13584" width="9.140625" style="1"/>
    <col min="13585" max="13585" width="0.5703125" style="1" customWidth="1"/>
    <col min="13586" max="13586" width="9.7109375" style="1" customWidth="1"/>
    <col min="13587" max="13587" width="0.5703125" style="1" customWidth="1"/>
    <col min="13588" max="13824" width="9.140625" style="1"/>
    <col min="13825" max="13825" width="5" style="1" customWidth="1"/>
    <col min="13826" max="13826" width="15.140625" style="1" customWidth="1"/>
    <col min="13827" max="13827" width="2" style="1" customWidth="1"/>
    <col min="13828" max="13828" width="37.5703125" style="1" customWidth="1"/>
    <col min="13829" max="13829" width="0.85546875" style="1" customWidth="1"/>
    <col min="13830" max="13830" width="2" style="1" customWidth="1"/>
    <col min="13831" max="13831" width="8.140625" style="1" customWidth="1"/>
    <col min="13832" max="13832" width="11.140625" style="1" customWidth="1"/>
    <col min="13833" max="13833" width="10.140625" style="1" customWidth="1"/>
    <col min="13834" max="13834" width="10" style="1" customWidth="1"/>
    <col min="13835" max="13835" width="10.140625" style="1" customWidth="1"/>
    <col min="13836" max="13836" width="6.5703125" style="1" customWidth="1"/>
    <col min="13837" max="13839" width="0.5703125" style="1" customWidth="1"/>
    <col min="13840" max="13840" width="9.140625" style="1"/>
    <col min="13841" max="13841" width="0.5703125" style="1" customWidth="1"/>
    <col min="13842" max="13842" width="9.7109375" style="1" customWidth="1"/>
    <col min="13843" max="13843" width="0.5703125" style="1" customWidth="1"/>
    <col min="13844" max="14080" width="9.140625" style="1"/>
    <col min="14081" max="14081" width="5" style="1" customWidth="1"/>
    <col min="14082" max="14082" width="15.140625" style="1" customWidth="1"/>
    <col min="14083" max="14083" width="2" style="1" customWidth="1"/>
    <col min="14084" max="14084" width="37.5703125" style="1" customWidth="1"/>
    <col min="14085" max="14085" width="0.85546875" style="1" customWidth="1"/>
    <col min="14086" max="14086" width="2" style="1" customWidth="1"/>
    <col min="14087" max="14087" width="8.140625" style="1" customWidth="1"/>
    <col min="14088" max="14088" width="11.140625" style="1" customWidth="1"/>
    <col min="14089" max="14089" width="10.140625" style="1" customWidth="1"/>
    <col min="14090" max="14090" width="10" style="1" customWidth="1"/>
    <col min="14091" max="14091" width="10.140625" style="1" customWidth="1"/>
    <col min="14092" max="14092" width="6.5703125" style="1" customWidth="1"/>
    <col min="14093" max="14095" width="0.5703125" style="1" customWidth="1"/>
    <col min="14096" max="14096" width="9.140625" style="1"/>
    <col min="14097" max="14097" width="0.5703125" style="1" customWidth="1"/>
    <col min="14098" max="14098" width="9.7109375" style="1" customWidth="1"/>
    <col min="14099" max="14099" width="0.5703125" style="1" customWidth="1"/>
    <col min="14100" max="14336" width="9.140625" style="1"/>
    <col min="14337" max="14337" width="5" style="1" customWidth="1"/>
    <col min="14338" max="14338" width="15.140625" style="1" customWidth="1"/>
    <col min="14339" max="14339" width="2" style="1" customWidth="1"/>
    <col min="14340" max="14340" width="37.5703125" style="1" customWidth="1"/>
    <col min="14341" max="14341" width="0.85546875" style="1" customWidth="1"/>
    <col min="14342" max="14342" width="2" style="1" customWidth="1"/>
    <col min="14343" max="14343" width="8.140625" style="1" customWidth="1"/>
    <col min="14344" max="14344" width="11.140625" style="1" customWidth="1"/>
    <col min="14345" max="14345" width="10.140625" style="1" customWidth="1"/>
    <col min="14346" max="14346" width="10" style="1" customWidth="1"/>
    <col min="14347" max="14347" width="10.140625" style="1" customWidth="1"/>
    <col min="14348" max="14348" width="6.5703125" style="1" customWidth="1"/>
    <col min="14349" max="14351" width="0.5703125" style="1" customWidth="1"/>
    <col min="14352" max="14352" width="9.140625" style="1"/>
    <col min="14353" max="14353" width="0.5703125" style="1" customWidth="1"/>
    <col min="14354" max="14354" width="9.7109375" style="1" customWidth="1"/>
    <col min="14355" max="14355" width="0.5703125" style="1" customWidth="1"/>
    <col min="14356" max="14592" width="9.140625" style="1"/>
    <col min="14593" max="14593" width="5" style="1" customWidth="1"/>
    <col min="14594" max="14594" width="15.140625" style="1" customWidth="1"/>
    <col min="14595" max="14595" width="2" style="1" customWidth="1"/>
    <col min="14596" max="14596" width="37.5703125" style="1" customWidth="1"/>
    <col min="14597" max="14597" width="0.85546875" style="1" customWidth="1"/>
    <col min="14598" max="14598" width="2" style="1" customWidth="1"/>
    <col min="14599" max="14599" width="8.140625" style="1" customWidth="1"/>
    <col min="14600" max="14600" width="11.140625" style="1" customWidth="1"/>
    <col min="14601" max="14601" width="10.140625" style="1" customWidth="1"/>
    <col min="14602" max="14602" width="10" style="1" customWidth="1"/>
    <col min="14603" max="14603" width="10.140625" style="1" customWidth="1"/>
    <col min="14604" max="14604" width="6.5703125" style="1" customWidth="1"/>
    <col min="14605" max="14607" width="0.5703125" style="1" customWidth="1"/>
    <col min="14608" max="14608" width="9.140625" style="1"/>
    <col min="14609" max="14609" width="0.5703125" style="1" customWidth="1"/>
    <col min="14610" max="14610" width="9.7109375" style="1" customWidth="1"/>
    <col min="14611" max="14611" width="0.5703125" style="1" customWidth="1"/>
    <col min="14612" max="14848" width="9.140625" style="1"/>
    <col min="14849" max="14849" width="5" style="1" customWidth="1"/>
    <col min="14850" max="14850" width="15.140625" style="1" customWidth="1"/>
    <col min="14851" max="14851" width="2" style="1" customWidth="1"/>
    <col min="14852" max="14852" width="37.5703125" style="1" customWidth="1"/>
    <col min="14853" max="14853" width="0.85546875" style="1" customWidth="1"/>
    <col min="14854" max="14854" width="2" style="1" customWidth="1"/>
    <col min="14855" max="14855" width="8.140625" style="1" customWidth="1"/>
    <col min="14856" max="14856" width="11.140625" style="1" customWidth="1"/>
    <col min="14857" max="14857" width="10.140625" style="1" customWidth="1"/>
    <col min="14858" max="14858" width="10" style="1" customWidth="1"/>
    <col min="14859" max="14859" width="10.140625" style="1" customWidth="1"/>
    <col min="14860" max="14860" width="6.5703125" style="1" customWidth="1"/>
    <col min="14861" max="14863" width="0.5703125" style="1" customWidth="1"/>
    <col min="14864" max="14864" width="9.140625" style="1"/>
    <col min="14865" max="14865" width="0.5703125" style="1" customWidth="1"/>
    <col min="14866" max="14866" width="9.7109375" style="1" customWidth="1"/>
    <col min="14867" max="14867" width="0.5703125" style="1" customWidth="1"/>
    <col min="14868" max="15104" width="9.140625" style="1"/>
    <col min="15105" max="15105" width="5" style="1" customWidth="1"/>
    <col min="15106" max="15106" width="15.140625" style="1" customWidth="1"/>
    <col min="15107" max="15107" width="2" style="1" customWidth="1"/>
    <col min="15108" max="15108" width="37.5703125" style="1" customWidth="1"/>
    <col min="15109" max="15109" width="0.85546875" style="1" customWidth="1"/>
    <col min="15110" max="15110" width="2" style="1" customWidth="1"/>
    <col min="15111" max="15111" width="8.140625" style="1" customWidth="1"/>
    <col min="15112" max="15112" width="11.140625" style="1" customWidth="1"/>
    <col min="15113" max="15113" width="10.140625" style="1" customWidth="1"/>
    <col min="15114" max="15114" width="10" style="1" customWidth="1"/>
    <col min="15115" max="15115" width="10.140625" style="1" customWidth="1"/>
    <col min="15116" max="15116" width="6.5703125" style="1" customWidth="1"/>
    <col min="15117" max="15119" width="0.5703125" style="1" customWidth="1"/>
    <col min="15120" max="15120" width="9.140625" style="1"/>
    <col min="15121" max="15121" width="0.5703125" style="1" customWidth="1"/>
    <col min="15122" max="15122" width="9.7109375" style="1" customWidth="1"/>
    <col min="15123" max="15123" width="0.5703125" style="1" customWidth="1"/>
    <col min="15124" max="15360" width="9.140625" style="1"/>
    <col min="15361" max="15361" width="5" style="1" customWidth="1"/>
    <col min="15362" max="15362" width="15.140625" style="1" customWidth="1"/>
    <col min="15363" max="15363" width="2" style="1" customWidth="1"/>
    <col min="15364" max="15364" width="37.5703125" style="1" customWidth="1"/>
    <col min="15365" max="15365" width="0.85546875" style="1" customWidth="1"/>
    <col min="15366" max="15366" width="2" style="1" customWidth="1"/>
    <col min="15367" max="15367" width="8.140625" style="1" customWidth="1"/>
    <col min="15368" max="15368" width="11.140625" style="1" customWidth="1"/>
    <col min="15369" max="15369" width="10.140625" style="1" customWidth="1"/>
    <col min="15370" max="15370" width="10" style="1" customWidth="1"/>
    <col min="15371" max="15371" width="10.140625" style="1" customWidth="1"/>
    <col min="15372" max="15372" width="6.5703125" style="1" customWidth="1"/>
    <col min="15373" max="15375" width="0.5703125" style="1" customWidth="1"/>
    <col min="15376" max="15376" width="9.140625" style="1"/>
    <col min="15377" max="15377" width="0.5703125" style="1" customWidth="1"/>
    <col min="15378" max="15378" width="9.7109375" style="1" customWidth="1"/>
    <col min="15379" max="15379" width="0.5703125" style="1" customWidth="1"/>
    <col min="15380" max="15616" width="9.140625" style="1"/>
    <col min="15617" max="15617" width="5" style="1" customWidth="1"/>
    <col min="15618" max="15618" width="15.140625" style="1" customWidth="1"/>
    <col min="15619" max="15619" width="2" style="1" customWidth="1"/>
    <col min="15620" max="15620" width="37.5703125" style="1" customWidth="1"/>
    <col min="15621" max="15621" width="0.85546875" style="1" customWidth="1"/>
    <col min="15622" max="15622" width="2" style="1" customWidth="1"/>
    <col min="15623" max="15623" width="8.140625" style="1" customWidth="1"/>
    <col min="15624" max="15624" width="11.140625" style="1" customWidth="1"/>
    <col min="15625" max="15625" width="10.140625" style="1" customWidth="1"/>
    <col min="15626" max="15626" width="10" style="1" customWidth="1"/>
    <col min="15627" max="15627" width="10.140625" style="1" customWidth="1"/>
    <col min="15628" max="15628" width="6.5703125" style="1" customWidth="1"/>
    <col min="15629" max="15631" width="0.5703125" style="1" customWidth="1"/>
    <col min="15632" max="15632" width="9.140625" style="1"/>
    <col min="15633" max="15633" width="0.5703125" style="1" customWidth="1"/>
    <col min="15634" max="15634" width="9.7109375" style="1" customWidth="1"/>
    <col min="15635" max="15635" width="0.5703125" style="1" customWidth="1"/>
    <col min="15636" max="15872" width="9.140625" style="1"/>
    <col min="15873" max="15873" width="5" style="1" customWidth="1"/>
    <col min="15874" max="15874" width="15.140625" style="1" customWidth="1"/>
    <col min="15875" max="15875" width="2" style="1" customWidth="1"/>
    <col min="15876" max="15876" width="37.5703125" style="1" customWidth="1"/>
    <col min="15877" max="15877" width="0.85546875" style="1" customWidth="1"/>
    <col min="15878" max="15878" width="2" style="1" customWidth="1"/>
    <col min="15879" max="15879" width="8.140625" style="1" customWidth="1"/>
    <col min="15880" max="15880" width="11.140625" style="1" customWidth="1"/>
    <col min="15881" max="15881" width="10.140625" style="1" customWidth="1"/>
    <col min="15882" max="15882" width="10" style="1" customWidth="1"/>
    <col min="15883" max="15883" width="10.140625" style="1" customWidth="1"/>
    <col min="15884" max="15884" width="6.5703125" style="1" customWidth="1"/>
    <col min="15885" max="15887" width="0.5703125" style="1" customWidth="1"/>
    <col min="15888" max="15888" width="9.140625" style="1"/>
    <col min="15889" max="15889" width="0.5703125" style="1" customWidth="1"/>
    <col min="15890" max="15890" width="9.7109375" style="1" customWidth="1"/>
    <col min="15891" max="15891" width="0.5703125" style="1" customWidth="1"/>
    <col min="15892" max="16128" width="9.140625" style="1"/>
    <col min="16129" max="16129" width="5" style="1" customWidth="1"/>
    <col min="16130" max="16130" width="15.140625" style="1" customWidth="1"/>
    <col min="16131" max="16131" width="2" style="1" customWidth="1"/>
    <col min="16132" max="16132" width="37.5703125" style="1" customWidth="1"/>
    <col min="16133" max="16133" width="0.85546875" style="1" customWidth="1"/>
    <col min="16134" max="16134" width="2" style="1" customWidth="1"/>
    <col min="16135" max="16135" width="8.140625" style="1" customWidth="1"/>
    <col min="16136" max="16136" width="11.140625" style="1" customWidth="1"/>
    <col min="16137" max="16137" width="10.140625" style="1" customWidth="1"/>
    <col min="16138" max="16138" width="10" style="1" customWidth="1"/>
    <col min="16139" max="16139" width="10.140625" style="1" customWidth="1"/>
    <col min="16140" max="16140" width="6.5703125" style="1" customWidth="1"/>
    <col min="16141" max="16143" width="0.5703125" style="1" customWidth="1"/>
    <col min="16144" max="16144" width="9.140625" style="1"/>
    <col min="16145" max="16145" width="0.5703125" style="1" customWidth="1"/>
    <col min="16146" max="16146" width="9.7109375" style="1" customWidth="1"/>
    <col min="16147" max="16147" width="0.5703125" style="1" customWidth="1"/>
    <col min="16148" max="16384" width="9.140625" style="1"/>
  </cols>
  <sheetData>
    <row r="1" spans="1:19" ht="11.85" customHeight="1" thickBot="1" x14ac:dyDescent="0.25">
      <c r="A1" s="54" t="s">
        <v>0</v>
      </c>
      <c r="B1" s="54"/>
      <c r="C1" s="55" t="s">
        <v>120</v>
      </c>
      <c r="D1" s="55"/>
      <c r="E1" s="55"/>
      <c r="F1" s="55"/>
      <c r="G1" s="55"/>
      <c r="H1" s="55"/>
      <c r="I1" s="55"/>
      <c r="J1" s="55"/>
      <c r="K1" s="55"/>
      <c r="L1" s="55"/>
      <c r="M1" s="56" t="s">
        <v>121</v>
      </c>
      <c r="N1" s="56"/>
      <c r="O1" s="56"/>
      <c r="P1" s="56"/>
      <c r="Q1" s="56"/>
      <c r="R1" s="56"/>
      <c r="S1" s="56"/>
    </row>
    <row r="2" spans="1:19" ht="2.85" customHeight="1" x14ac:dyDescent="0.2">
      <c r="A2" s="45" t="s">
        <v>122</v>
      </c>
      <c r="B2" s="45"/>
      <c r="C2" s="55"/>
      <c r="D2" s="55"/>
      <c r="E2" s="55"/>
      <c r="F2" s="55"/>
      <c r="G2" s="55"/>
      <c r="H2" s="55"/>
      <c r="I2" s="55"/>
      <c r="J2" s="55"/>
      <c r="K2" s="55"/>
      <c r="L2" s="55"/>
      <c r="M2" s="57" t="s">
        <v>123</v>
      </c>
      <c r="N2" s="57"/>
      <c r="O2" s="57"/>
      <c r="P2" s="57"/>
      <c r="Q2" s="57"/>
      <c r="R2" s="57"/>
      <c r="S2" s="57"/>
    </row>
    <row r="3" spans="1:19" ht="13.9" customHeight="1" x14ac:dyDescent="0.2">
      <c r="A3" s="45"/>
      <c r="B3" s="45"/>
      <c r="C3" s="58" t="s">
        <v>124</v>
      </c>
      <c r="D3" s="58"/>
      <c r="E3" s="58"/>
      <c r="F3" s="58"/>
      <c r="G3" s="58"/>
      <c r="H3" s="58"/>
      <c r="I3" s="58"/>
      <c r="J3" s="58"/>
      <c r="K3" s="58"/>
      <c r="L3" s="58"/>
      <c r="M3" s="57"/>
      <c r="N3" s="57"/>
      <c r="O3" s="57"/>
      <c r="P3" s="57"/>
      <c r="Q3" s="57"/>
      <c r="R3" s="57"/>
      <c r="S3" s="57"/>
    </row>
    <row r="4" spans="1:19" ht="11.85" customHeight="1" x14ac:dyDescent="0.2">
      <c r="A4" s="45"/>
      <c r="B4" s="45"/>
      <c r="C4" s="59" t="s">
        <v>397</v>
      </c>
      <c r="D4" s="59"/>
      <c r="E4" s="59"/>
      <c r="F4" s="59"/>
      <c r="G4" s="59"/>
      <c r="H4" s="59"/>
      <c r="I4" s="59"/>
      <c r="J4" s="59"/>
      <c r="K4" s="59"/>
      <c r="L4" s="59"/>
      <c r="M4" s="57"/>
      <c r="N4" s="57"/>
      <c r="O4" s="57"/>
      <c r="P4" s="57"/>
      <c r="Q4" s="57"/>
      <c r="R4" s="57"/>
      <c r="S4" s="57"/>
    </row>
    <row r="5" spans="1:19" ht="17.649999999999999" customHeight="1" x14ac:dyDescent="0.2">
      <c r="A5" s="45" t="s">
        <v>510</v>
      </c>
      <c r="B5" s="45"/>
      <c r="O5" s="46" t="s">
        <v>342</v>
      </c>
      <c r="P5" s="46"/>
      <c r="Q5" s="46"/>
      <c r="R5" s="46"/>
      <c r="S5" s="46"/>
    </row>
    <row r="6" spans="1:19" ht="11.1" customHeight="1" x14ac:dyDescent="0.2">
      <c r="A6" s="45" t="s">
        <v>126</v>
      </c>
      <c r="B6" s="45"/>
      <c r="C6" s="45"/>
      <c r="D6" s="45" t="s">
        <v>399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spans="1:19" ht="11.85" customHeight="1" x14ac:dyDescent="0.2">
      <c r="A7" s="47" t="s">
        <v>127</v>
      </c>
      <c r="B7" s="47"/>
      <c r="C7" s="47"/>
      <c r="D7" s="47" t="s">
        <v>343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</row>
    <row r="8" spans="1:19" ht="11.85" customHeight="1" x14ac:dyDescent="0.2">
      <c r="A8" s="61" t="s">
        <v>129</v>
      </c>
      <c r="B8" s="44" t="s">
        <v>130</v>
      </c>
      <c r="C8" s="44"/>
      <c r="D8" s="44"/>
      <c r="E8" s="44"/>
      <c r="F8" s="44"/>
      <c r="G8" s="61" t="s">
        <v>131</v>
      </c>
      <c r="H8" s="3" t="s">
        <v>132</v>
      </c>
      <c r="I8" s="44" t="s">
        <v>111</v>
      </c>
      <c r="J8" s="44"/>
      <c r="K8" s="44" t="s">
        <v>112</v>
      </c>
      <c r="L8" s="44"/>
      <c r="M8" s="44"/>
      <c r="N8" s="44"/>
      <c r="O8" s="61" t="s">
        <v>132</v>
      </c>
      <c r="P8" s="61"/>
      <c r="Q8" s="61"/>
      <c r="R8" s="61"/>
      <c r="S8" s="61"/>
    </row>
    <row r="9" spans="1:19" ht="5.85" customHeight="1" x14ac:dyDescent="0.2">
      <c r="A9" s="61"/>
      <c r="B9" s="44"/>
      <c r="C9" s="44"/>
      <c r="D9" s="44"/>
      <c r="E9" s="44"/>
      <c r="F9" s="44"/>
      <c r="G9" s="61"/>
      <c r="H9" s="62" t="s">
        <v>133</v>
      </c>
      <c r="I9" s="44" t="s">
        <v>134</v>
      </c>
      <c r="J9" s="44" t="s">
        <v>135</v>
      </c>
      <c r="K9" s="44" t="s">
        <v>136</v>
      </c>
      <c r="L9" s="44" t="s">
        <v>137</v>
      </c>
      <c r="M9" s="44"/>
      <c r="N9" s="44"/>
      <c r="O9" s="60" t="s">
        <v>400</v>
      </c>
      <c r="P9" s="60"/>
      <c r="Q9" s="60"/>
      <c r="R9" s="60"/>
      <c r="S9" s="60"/>
    </row>
    <row r="10" spans="1:19" ht="5.85" customHeight="1" x14ac:dyDescent="0.2">
      <c r="A10" s="60" t="s">
        <v>138</v>
      </c>
      <c r="B10" s="44"/>
      <c r="C10" s="44"/>
      <c r="D10" s="44"/>
      <c r="E10" s="44"/>
      <c r="F10" s="44"/>
      <c r="G10" s="60" t="s">
        <v>139</v>
      </c>
      <c r="H10" s="62"/>
      <c r="I10" s="44"/>
      <c r="J10" s="44"/>
      <c r="K10" s="44"/>
      <c r="L10" s="44"/>
      <c r="M10" s="44"/>
      <c r="N10" s="44"/>
      <c r="O10" s="60"/>
      <c r="P10" s="60"/>
      <c r="Q10" s="60"/>
      <c r="R10" s="60"/>
      <c r="S10" s="60"/>
    </row>
    <row r="11" spans="1:19" ht="11.1" customHeight="1" x14ac:dyDescent="0.2">
      <c r="A11" s="60"/>
      <c r="B11" s="44"/>
      <c r="C11" s="44"/>
      <c r="D11" s="44"/>
      <c r="E11" s="44"/>
      <c r="F11" s="44"/>
      <c r="G11" s="60"/>
      <c r="H11" s="4" t="s">
        <v>140</v>
      </c>
      <c r="I11" s="44"/>
      <c r="J11" s="44"/>
      <c r="K11" s="44"/>
      <c r="L11" s="44"/>
      <c r="M11" s="44"/>
      <c r="N11" s="44"/>
      <c r="O11" s="44" t="s">
        <v>141</v>
      </c>
      <c r="P11" s="44"/>
      <c r="Q11" s="44"/>
      <c r="R11" s="44" t="s">
        <v>142</v>
      </c>
      <c r="S11" s="44"/>
    </row>
    <row r="12" spans="1:19" ht="11.85" customHeight="1" x14ac:dyDescent="0.2">
      <c r="A12" s="51" t="s">
        <v>143</v>
      </c>
      <c r="B12" s="51"/>
      <c r="C12" s="51"/>
      <c r="D12" s="51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</row>
    <row r="13" spans="1:19" ht="11.85" customHeight="1" x14ac:dyDescent="0.2">
      <c r="A13" s="5"/>
      <c r="B13" s="53" t="s">
        <v>144</v>
      </c>
      <c r="C13" s="53"/>
      <c r="D13" s="53"/>
      <c r="E13" s="53"/>
      <c r="F13" s="6"/>
      <c r="G13" s="7">
        <v>95</v>
      </c>
      <c r="H13" s="8" t="s">
        <v>145</v>
      </c>
      <c r="I13" s="8">
        <v>4063808.59</v>
      </c>
      <c r="J13" s="8">
        <v>4063808.59</v>
      </c>
      <c r="K13" s="8">
        <v>3895599.18</v>
      </c>
      <c r="L13" s="49" t="s">
        <v>372</v>
      </c>
      <c r="M13" s="49"/>
      <c r="N13" s="50"/>
      <c r="O13" s="50"/>
      <c r="P13" s="8">
        <v>169311.71</v>
      </c>
      <c r="Q13" s="49">
        <v>1102.3</v>
      </c>
      <c r="R13" s="49"/>
      <c r="S13" s="9"/>
    </row>
    <row r="14" spans="1:19" ht="11.85" customHeight="1" x14ac:dyDescent="0.2">
      <c r="A14" s="48" t="s">
        <v>146</v>
      </c>
      <c r="B14" s="48"/>
      <c r="C14" s="48"/>
      <c r="D14" s="48"/>
      <c r="E14" s="48"/>
      <c r="F14" s="6"/>
      <c r="G14" s="7">
        <v>95</v>
      </c>
      <c r="H14" s="8" t="s">
        <v>145</v>
      </c>
      <c r="I14" s="8">
        <v>4063808.59</v>
      </c>
      <c r="J14" s="8">
        <v>4063808.59</v>
      </c>
      <c r="K14" s="8">
        <v>3895599.18</v>
      </c>
      <c r="L14" s="49" t="s">
        <v>372</v>
      </c>
      <c r="M14" s="49"/>
      <c r="N14" s="50"/>
      <c r="O14" s="50"/>
      <c r="P14" s="8">
        <v>169311.71</v>
      </c>
      <c r="Q14" s="49">
        <v>1102.3</v>
      </c>
      <c r="R14" s="49"/>
      <c r="S14" s="9"/>
    </row>
    <row r="15" spans="1:19" ht="11.1" customHeight="1" x14ac:dyDescent="0.2">
      <c r="A15" s="51" t="s">
        <v>160</v>
      </c>
      <c r="B15" s="51"/>
      <c r="C15" s="51"/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</row>
    <row r="16" spans="1:19" ht="11.85" customHeight="1" x14ac:dyDescent="0.2">
      <c r="A16" s="5"/>
      <c r="B16" s="53" t="s">
        <v>161</v>
      </c>
      <c r="C16" s="53"/>
      <c r="D16" s="53"/>
      <c r="E16" s="53"/>
      <c r="F16" s="6"/>
      <c r="G16" s="7">
        <v>95</v>
      </c>
      <c r="H16" s="8" t="s">
        <v>145</v>
      </c>
      <c r="I16" s="8">
        <v>373205012.61000001</v>
      </c>
      <c r="J16" s="8">
        <v>373205012.61000001</v>
      </c>
      <c r="K16" s="8">
        <v>358245332.44</v>
      </c>
      <c r="L16" s="49" t="s">
        <v>511</v>
      </c>
      <c r="M16" s="49"/>
      <c r="N16" s="50"/>
      <c r="O16" s="50"/>
      <c r="P16" s="8">
        <v>15216128.199999999</v>
      </c>
      <c r="Q16" s="49">
        <v>254334.73</v>
      </c>
      <c r="R16" s="49"/>
      <c r="S16" s="9"/>
    </row>
    <row r="17" spans="1:19" ht="11.85" customHeight="1" x14ac:dyDescent="0.2">
      <c r="A17" s="48" t="s">
        <v>163</v>
      </c>
      <c r="B17" s="48"/>
      <c r="C17" s="48"/>
      <c r="D17" s="48"/>
      <c r="E17" s="48"/>
      <c r="F17" s="6"/>
      <c r="G17" s="7">
        <v>95</v>
      </c>
      <c r="H17" s="8" t="s">
        <v>145</v>
      </c>
      <c r="I17" s="8">
        <v>373205012.61000001</v>
      </c>
      <c r="J17" s="8">
        <v>373205012.61000001</v>
      </c>
      <c r="K17" s="8">
        <v>358245332.44</v>
      </c>
      <c r="L17" s="49" t="s">
        <v>511</v>
      </c>
      <c r="M17" s="49"/>
      <c r="N17" s="50"/>
      <c r="O17" s="50"/>
      <c r="P17" s="8">
        <v>15216128.199999999</v>
      </c>
      <c r="Q17" s="49">
        <v>254334.73</v>
      </c>
      <c r="R17" s="49"/>
      <c r="S17" s="9"/>
    </row>
    <row r="18" spans="1:19" ht="11.85" customHeight="1" x14ac:dyDescent="0.2">
      <c r="A18" s="51" t="s">
        <v>167</v>
      </c>
      <c r="B18" s="51"/>
      <c r="C18" s="51"/>
      <c r="D18" s="51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</row>
    <row r="19" spans="1:19" ht="11.1" customHeight="1" x14ac:dyDescent="0.2">
      <c r="A19" s="5"/>
      <c r="B19" s="53" t="s">
        <v>170</v>
      </c>
      <c r="C19" s="53"/>
      <c r="D19" s="53"/>
      <c r="E19" s="53"/>
      <c r="F19" s="6"/>
      <c r="G19" s="7">
        <v>95</v>
      </c>
      <c r="H19" s="8" t="s">
        <v>145</v>
      </c>
      <c r="I19" s="8">
        <v>41726346.07</v>
      </c>
      <c r="J19" s="8">
        <v>41726346.07</v>
      </c>
      <c r="K19" s="8">
        <v>40241137.859999999</v>
      </c>
      <c r="L19" s="49" t="s">
        <v>512</v>
      </c>
      <c r="M19" s="49"/>
      <c r="N19" s="50"/>
      <c r="O19" s="50"/>
      <c r="P19" s="8">
        <v>1484905.18</v>
      </c>
      <c r="Q19" s="49">
        <v>2726.73</v>
      </c>
      <c r="R19" s="49"/>
      <c r="S19" s="9"/>
    </row>
    <row r="20" spans="1:19" ht="11.85" customHeight="1" x14ac:dyDescent="0.2">
      <c r="A20" s="48" t="s">
        <v>169</v>
      </c>
      <c r="B20" s="48"/>
      <c r="C20" s="48"/>
      <c r="D20" s="48"/>
      <c r="E20" s="48"/>
      <c r="F20" s="6"/>
      <c r="G20" s="7">
        <v>95</v>
      </c>
      <c r="H20" s="8" t="s">
        <v>145</v>
      </c>
      <c r="I20" s="8">
        <v>41726346.07</v>
      </c>
      <c r="J20" s="8">
        <v>41726346.07</v>
      </c>
      <c r="K20" s="8">
        <v>40241137.859999999</v>
      </c>
      <c r="L20" s="49" t="s">
        <v>512</v>
      </c>
      <c r="M20" s="49"/>
      <c r="N20" s="50"/>
      <c r="O20" s="50"/>
      <c r="P20" s="8">
        <v>1484905.18</v>
      </c>
      <c r="Q20" s="49">
        <v>2726.73</v>
      </c>
      <c r="R20" s="49"/>
      <c r="S20" s="9"/>
    </row>
    <row r="21" spans="1:19" ht="11.85" customHeight="1" x14ac:dyDescent="0.2">
      <c r="A21" s="51" t="s">
        <v>167</v>
      </c>
      <c r="B21" s="51"/>
      <c r="C21" s="51"/>
      <c r="D21" s="51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</row>
    <row r="22" spans="1:19" ht="11.85" customHeight="1" x14ac:dyDescent="0.2">
      <c r="A22" s="5"/>
      <c r="B22" s="53" t="s">
        <v>171</v>
      </c>
      <c r="C22" s="53"/>
      <c r="D22" s="53"/>
      <c r="E22" s="53"/>
      <c r="F22" s="6"/>
      <c r="G22" s="7">
        <v>95</v>
      </c>
      <c r="H22" s="8" t="s">
        <v>145</v>
      </c>
      <c r="I22" s="8">
        <v>43605395.609999999</v>
      </c>
      <c r="J22" s="8">
        <v>43605395.609999999</v>
      </c>
      <c r="K22" s="8">
        <v>39944045.670000002</v>
      </c>
      <c r="L22" s="49" t="s">
        <v>513</v>
      </c>
      <c r="M22" s="49"/>
      <c r="N22" s="50"/>
      <c r="O22" s="50"/>
      <c r="P22" s="8">
        <v>3708062.47</v>
      </c>
      <c r="Q22" s="49">
        <v>46712.53</v>
      </c>
      <c r="R22" s="49"/>
      <c r="S22" s="9"/>
    </row>
    <row r="23" spans="1:19" ht="11.1" customHeight="1" x14ac:dyDescent="0.2">
      <c r="A23" s="48" t="s">
        <v>169</v>
      </c>
      <c r="B23" s="48"/>
      <c r="C23" s="48"/>
      <c r="D23" s="48"/>
      <c r="E23" s="48"/>
      <c r="F23" s="6"/>
      <c r="G23" s="7">
        <v>95</v>
      </c>
      <c r="H23" s="8" t="s">
        <v>145</v>
      </c>
      <c r="I23" s="8">
        <v>43605395.609999999</v>
      </c>
      <c r="J23" s="8">
        <v>43605395.609999999</v>
      </c>
      <c r="K23" s="8">
        <v>39944045.670000002</v>
      </c>
      <c r="L23" s="49" t="s">
        <v>513</v>
      </c>
      <c r="M23" s="49"/>
      <c r="N23" s="50"/>
      <c r="O23" s="50"/>
      <c r="P23" s="8">
        <v>3708062.47</v>
      </c>
      <c r="Q23" s="49">
        <v>46712.53</v>
      </c>
      <c r="R23" s="49"/>
      <c r="S23" s="9"/>
    </row>
    <row r="24" spans="1:19" ht="11.85" customHeight="1" x14ac:dyDescent="0.2">
      <c r="A24" s="51" t="s">
        <v>167</v>
      </c>
      <c r="B24" s="51"/>
      <c r="C24" s="51"/>
      <c r="D24" s="51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</row>
    <row r="25" spans="1:19" ht="11.85" customHeight="1" x14ac:dyDescent="0.2">
      <c r="A25" s="5"/>
      <c r="B25" s="53" t="s">
        <v>172</v>
      </c>
      <c r="C25" s="53"/>
      <c r="D25" s="53"/>
      <c r="E25" s="53"/>
      <c r="F25" s="6"/>
      <c r="G25" s="7">
        <v>95</v>
      </c>
      <c r="H25" s="8" t="s">
        <v>145</v>
      </c>
      <c r="I25" s="8">
        <v>1269599.76</v>
      </c>
      <c r="J25" s="8">
        <v>1269599.76</v>
      </c>
      <c r="K25" s="8">
        <v>1121755.0900000001</v>
      </c>
      <c r="L25" s="49" t="s">
        <v>514</v>
      </c>
      <c r="M25" s="49"/>
      <c r="N25" s="50"/>
      <c r="O25" s="50"/>
      <c r="P25" s="8">
        <v>148645.47</v>
      </c>
      <c r="Q25" s="49" t="s">
        <v>515</v>
      </c>
      <c r="R25" s="49"/>
      <c r="S25" s="9"/>
    </row>
    <row r="26" spans="1:19" ht="11.85" customHeight="1" x14ac:dyDescent="0.2">
      <c r="A26" s="48" t="s">
        <v>169</v>
      </c>
      <c r="B26" s="48"/>
      <c r="C26" s="48"/>
      <c r="D26" s="48"/>
      <c r="E26" s="48"/>
      <c r="F26" s="6"/>
      <c r="G26" s="7">
        <v>95</v>
      </c>
      <c r="H26" s="8" t="s">
        <v>145</v>
      </c>
      <c r="I26" s="8">
        <v>1269599.76</v>
      </c>
      <c r="J26" s="8">
        <v>1269599.76</v>
      </c>
      <c r="K26" s="8">
        <v>1121755.0900000001</v>
      </c>
      <c r="L26" s="49" t="s">
        <v>514</v>
      </c>
      <c r="M26" s="49"/>
      <c r="N26" s="50"/>
      <c r="O26" s="50"/>
      <c r="P26" s="8">
        <v>148645.47</v>
      </c>
      <c r="Q26" s="49" t="s">
        <v>515</v>
      </c>
      <c r="R26" s="49"/>
      <c r="S26" s="9"/>
    </row>
    <row r="27" spans="1:19" ht="11.1" customHeight="1" x14ac:dyDescent="0.2">
      <c r="A27" s="51" t="s">
        <v>167</v>
      </c>
      <c r="B27" s="51"/>
      <c r="C27" s="51"/>
      <c r="D27" s="51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</row>
    <row r="28" spans="1:19" ht="11.85" customHeight="1" x14ac:dyDescent="0.2">
      <c r="A28" s="5"/>
      <c r="B28" s="53" t="s">
        <v>173</v>
      </c>
      <c r="C28" s="53"/>
      <c r="D28" s="53"/>
      <c r="E28" s="53"/>
      <c r="F28" s="6"/>
      <c r="G28" s="7">
        <v>95</v>
      </c>
      <c r="H28" s="8" t="s">
        <v>145</v>
      </c>
      <c r="I28" s="8">
        <v>8510687.9700000007</v>
      </c>
      <c r="J28" s="8">
        <v>8510687.9700000007</v>
      </c>
      <c r="K28" s="8">
        <v>7757676.7800000003</v>
      </c>
      <c r="L28" s="49" t="s">
        <v>516</v>
      </c>
      <c r="M28" s="49"/>
      <c r="N28" s="50"/>
      <c r="O28" s="50"/>
      <c r="P28" s="8">
        <v>753011.36</v>
      </c>
      <c r="Q28" s="49" t="s">
        <v>517</v>
      </c>
      <c r="R28" s="49"/>
      <c r="S28" s="9"/>
    </row>
    <row r="29" spans="1:19" ht="11.85" customHeight="1" x14ac:dyDescent="0.2">
      <c r="A29" s="48" t="s">
        <v>169</v>
      </c>
      <c r="B29" s="48"/>
      <c r="C29" s="48"/>
      <c r="D29" s="48"/>
      <c r="E29" s="48"/>
      <c r="F29" s="6"/>
      <c r="G29" s="7">
        <v>95</v>
      </c>
      <c r="H29" s="8" t="s">
        <v>145</v>
      </c>
      <c r="I29" s="8">
        <v>8510687.9700000007</v>
      </c>
      <c r="J29" s="8">
        <v>8510687.9700000007</v>
      </c>
      <c r="K29" s="8">
        <v>7757676.7800000003</v>
      </c>
      <c r="L29" s="49" t="s">
        <v>516</v>
      </c>
      <c r="M29" s="49"/>
      <c r="N29" s="50"/>
      <c r="O29" s="50"/>
      <c r="P29" s="8">
        <v>753011.36</v>
      </c>
      <c r="Q29" s="49" t="s">
        <v>517</v>
      </c>
      <c r="R29" s="49"/>
      <c r="S29" s="9"/>
    </row>
    <row r="30" spans="1:19" ht="11.85" customHeight="1" x14ac:dyDescent="0.2">
      <c r="A30" s="51" t="s">
        <v>175</v>
      </c>
      <c r="B30" s="51"/>
      <c r="C30" s="51"/>
      <c r="D30" s="51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</row>
    <row r="31" spans="1:19" ht="11.1" customHeight="1" x14ac:dyDescent="0.2">
      <c r="A31" s="5"/>
      <c r="B31" s="53" t="s">
        <v>176</v>
      </c>
      <c r="C31" s="53"/>
      <c r="D31" s="53"/>
      <c r="E31" s="53"/>
      <c r="F31" s="6"/>
      <c r="G31" s="7">
        <v>95</v>
      </c>
      <c r="H31" s="8" t="s">
        <v>145</v>
      </c>
      <c r="I31" s="8">
        <v>59688742.490000002</v>
      </c>
      <c r="J31" s="8">
        <v>59688742.490000002</v>
      </c>
      <c r="K31" s="8">
        <v>55243938.210000001</v>
      </c>
      <c r="L31" s="49" t="s">
        <v>518</v>
      </c>
      <c r="M31" s="49"/>
      <c r="N31" s="50"/>
      <c r="O31" s="50"/>
      <c r="P31" s="8">
        <v>4507662.3</v>
      </c>
      <c r="Q31" s="49">
        <v>62858.02</v>
      </c>
      <c r="R31" s="49"/>
      <c r="S31" s="9"/>
    </row>
    <row r="32" spans="1:19" ht="11.85" customHeight="1" x14ac:dyDescent="0.2">
      <c r="A32" s="48" t="s">
        <v>177</v>
      </c>
      <c r="B32" s="48"/>
      <c r="C32" s="48"/>
      <c r="D32" s="48"/>
      <c r="E32" s="48"/>
      <c r="F32" s="6"/>
      <c r="G32" s="7">
        <v>95</v>
      </c>
      <c r="H32" s="8" t="s">
        <v>145</v>
      </c>
      <c r="I32" s="8">
        <v>59688742.490000002</v>
      </c>
      <c r="J32" s="8">
        <v>59688742.490000002</v>
      </c>
      <c r="K32" s="8">
        <v>55243938.210000001</v>
      </c>
      <c r="L32" s="49" t="s">
        <v>518</v>
      </c>
      <c r="M32" s="49"/>
      <c r="N32" s="50"/>
      <c r="O32" s="50"/>
      <c r="P32" s="8">
        <v>4507662.3</v>
      </c>
      <c r="Q32" s="49">
        <v>62858.02</v>
      </c>
      <c r="R32" s="49"/>
      <c r="S32" s="9"/>
    </row>
    <row r="33" spans="1:19" ht="11.85" customHeight="1" x14ac:dyDescent="0.2">
      <c r="A33" s="51" t="s">
        <v>178</v>
      </c>
      <c r="B33" s="51"/>
      <c r="C33" s="51"/>
      <c r="D33" s="51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</row>
    <row r="34" spans="1:19" ht="11.85" customHeight="1" x14ac:dyDescent="0.2">
      <c r="A34" s="5"/>
      <c r="B34" s="53" t="s">
        <v>179</v>
      </c>
      <c r="C34" s="53"/>
      <c r="D34" s="53"/>
      <c r="E34" s="53"/>
      <c r="F34" s="6"/>
      <c r="G34" s="7">
        <v>95</v>
      </c>
      <c r="H34" s="8" t="s">
        <v>145</v>
      </c>
      <c r="I34" s="8">
        <v>39228200.119999997</v>
      </c>
      <c r="J34" s="8">
        <v>39228200.119999997</v>
      </c>
      <c r="K34" s="8">
        <v>37673360.579999998</v>
      </c>
      <c r="L34" s="49" t="s">
        <v>519</v>
      </c>
      <c r="M34" s="49"/>
      <c r="N34" s="50"/>
      <c r="O34" s="50"/>
      <c r="P34" s="8">
        <v>1598865.53</v>
      </c>
      <c r="Q34" s="49">
        <v>44025.99</v>
      </c>
      <c r="R34" s="49"/>
      <c r="S34" s="9"/>
    </row>
    <row r="35" spans="1:19" ht="11.1" customHeight="1" x14ac:dyDescent="0.2">
      <c r="A35" s="48" t="s">
        <v>180</v>
      </c>
      <c r="B35" s="48"/>
      <c r="C35" s="48"/>
      <c r="D35" s="48"/>
      <c r="E35" s="48"/>
      <c r="F35" s="6"/>
      <c r="G35" s="7">
        <v>95</v>
      </c>
      <c r="H35" s="8" t="s">
        <v>145</v>
      </c>
      <c r="I35" s="8">
        <v>39228200.119999997</v>
      </c>
      <c r="J35" s="8">
        <v>39228200.119999997</v>
      </c>
      <c r="K35" s="8">
        <v>37673360.579999998</v>
      </c>
      <c r="L35" s="49" t="s">
        <v>519</v>
      </c>
      <c r="M35" s="49"/>
      <c r="N35" s="50"/>
      <c r="O35" s="50"/>
      <c r="P35" s="8">
        <v>1598865.53</v>
      </c>
      <c r="Q35" s="49">
        <v>44025.99</v>
      </c>
      <c r="R35" s="49"/>
      <c r="S35" s="9"/>
    </row>
    <row r="36" spans="1:19" ht="11.85" customHeight="1" x14ac:dyDescent="0.2">
      <c r="A36" s="51" t="s">
        <v>181</v>
      </c>
      <c r="B36" s="51"/>
      <c r="C36" s="51"/>
      <c r="D36" s="51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</row>
    <row r="37" spans="1:19" ht="11.85" customHeight="1" x14ac:dyDescent="0.2">
      <c r="A37" s="5"/>
      <c r="B37" s="53" t="s">
        <v>184</v>
      </c>
      <c r="C37" s="53"/>
      <c r="D37" s="53"/>
      <c r="E37" s="53"/>
      <c r="F37" s="6"/>
      <c r="G37" s="7">
        <v>95</v>
      </c>
      <c r="H37" s="8" t="s">
        <v>145</v>
      </c>
      <c r="I37" s="8">
        <v>1734832.77</v>
      </c>
      <c r="J37" s="8">
        <v>1734832.77</v>
      </c>
      <c r="K37" s="8">
        <v>1600200.54</v>
      </c>
      <c r="L37" s="49" t="s">
        <v>520</v>
      </c>
      <c r="M37" s="49"/>
      <c r="N37" s="50"/>
      <c r="O37" s="50"/>
      <c r="P37" s="8">
        <v>136548.64000000001</v>
      </c>
      <c r="Q37" s="49">
        <v>1916.41</v>
      </c>
      <c r="R37" s="49"/>
      <c r="S37" s="9"/>
    </row>
    <row r="38" spans="1:19" ht="11.85" customHeight="1" x14ac:dyDescent="0.2">
      <c r="A38" s="48" t="s">
        <v>183</v>
      </c>
      <c r="B38" s="48"/>
      <c r="C38" s="48"/>
      <c r="D38" s="48"/>
      <c r="E38" s="48"/>
      <c r="F38" s="6"/>
      <c r="G38" s="7">
        <v>95</v>
      </c>
      <c r="H38" s="8" t="s">
        <v>145</v>
      </c>
      <c r="I38" s="8">
        <v>1734832.77</v>
      </c>
      <c r="J38" s="8">
        <v>1734832.77</v>
      </c>
      <c r="K38" s="8">
        <v>1600200.54</v>
      </c>
      <c r="L38" s="49" t="s">
        <v>520</v>
      </c>
      <c r="M38" s="49"/>
      <c r="N38" s="50"/>
      <c r="O38" s="50"/>
      <c r="P38" s="8">
        <v>136548.64000000001</v>
      </c>
      <c r="Q38" s="49">
        <v>1916.41</v>
      </c>
      <c r="R38" s="49"/>
      <c r="S38" s="9"/>
    </row>
    <row r="39" spans="1:19" ht="11.1" customHeight="1" x14ac:dyDescent="0.2">
      <c r="A39" s="51" t="s">
        <v>181</v>
      </c>
      <c r="B39" s="51"/>
      <c r="C39" s="51"/>
      <c r="D39" s="51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</row>
    <row r="40" spans="1:19" ht="11.85" customHeight="1" x14ac:dyDescent="0.2">
      <c r="A40" s="5"/>
      <c r="B40" s="53" t="s">
        <v>185</v>
      </c>
      <c r="C40" s="53"/>
      <c r="D40" s="53"/>
      <c r="E40" s="53"/>
      <c r="F40" s="6"/>
      <c r="G40" s="7">
        <v>95</v>
      </c>
      <c r="H40" s="8" t="s">
        <v>145</v>
      </c>
      <c r="I40" s="8">
        <v>1983646.78</v>
      </c>
      <c r="J40" s="8">
        <v>1983646.78</v>
      </c>
      <c r="K40" s="8">
        <v>1969137.79</v>
      </c>
      <c r="L40" s="49" t="s">
        <v>521</v>
      </c>
      <c r="M40" s="49"/>
      <c r="N40" s="50"/>
      <c r="O40" s="50"/>
      <c r="P40" s="8">
        <v>33899.47</v>
      </c>
      <c r="Q40" s="49">
        <v>19390.48</v>
      </c>
      <c r="R40" s="49"/>
      <c r="S40" s="9"/>
    </row>
    <row r="41" spans="1:19" ht="11.85" customHeight="1" x14ac:dyDescent="0.2">
      <c r="A41" s="48" t="s">
        <v>183</v>
      </c>
      <c r="B41" s="48"/>
      <c r="C41" s="48"/>
      <c r="D41" s="48"/>
      <c r="E41" s="48"/>
      <c r="F41" s="6"/>
      <c r="G41" s="7">
        <v>95</v>
      </c>
      <c r="H41" s="8" t="s">
        <v>145</v>
      </c>
      <c r="I41" s="8">
        <v>1983646.78</v>
      </c>
      <c r="J41" s="8">
        <v>1983646.78</v>
      </c>
      <c r="K41" s="8">
        <v>1969137.79</v>
      </c>
      <c r="L41" s="49" t="s">
        <v>521</v>
      </c>
      <c r="M41" s="49"/>
      <c r="N41" s="50"/>
      <c r="O41" s="50"/>
      <c r="P41" s="8">
        <v>33899.47</v>
      </c>
      <c r="Q41" s="49">
        <v>19390.48</v>
      </c>
      <c r="R41" s="49"/>
      <c r="S41" s="9"/>
    </row>
    <row r="42" spans="1:19" ht="11.85" customHeight="1" x14ac:dyDescent="0.2">
      <c r="A42" s="51" t="s">
        <v>187</v>
      </c>
      <c r="B42" s="51"/>
      <c r="C42" s="51"/>
      <c r="D42" s="51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</row>
    <row r="43" spans="1:19" ht="11.1" customHeight="1" x14ac:dyDescent="0.2">
      <c r="A43" s="5"/>
      <c r="B43" s="53" t="s">
        <v>188</v>
      </c>
      <c r="C43" s="53"/>
      <c r="D43" s="53"/>
      <c r="E43" s="53"/>
      <c r="F43" s="6"/>
      <c r="G43" s="7">
        <v>95</v>
      </c>
      <c r="H43" s="8" t="s">
        <v>145</v>
      </c>
      <c r="I43" s="8">
        <v>1412750.98</v>
      </c>
      <c r="J43" s="8">
        <v>1412750.98</v>
      </c>
      <c r="K43" s="8">
        <v>1204353.95</v>
      </c>
      <c r="L43" s="49" t="s">
        <v>522</v>
      </c>
      <c r="M43" s="49"/>
      <c r="N43" s="50"/>
      <c r="O43" s="50"/>
      <c r="P43" s="8">
        <v>214306.16</v>
      </c>
      <c r="Q43" s="49">
        <v>5909.13</v>
      </c>
      <c r="R43" s="49"/>
      <c r="S43" s="9"/>
    </row>
    <row r="44" spans="1:19" ht="11.85" customHeight="1" x14ac:dyDescent="0.2">
      <c r="A44" s="48" t="s">
        <v>189</v>
      </c>
      <c r="B44" s="48"/>
      <c r="C44" s="48"/>
      <c r="D44" s="48"/>
      <c r="E44" s="48"/>
      <c r="F44" s="6"/>
      <c r="G44" s="7">
        <v>95</v>
      </c>
      <c r="H44" s="8" t="s">
        <v>145</v>
      </c>
      <c r="I44" s="8">
        <v>1412750.98</v>
      </c>
      <c r="J44" s="8">
        <v>1412750.98</v>
      </c>
      <c r="K44" s="8">
        <v>1204353.95</v>
      </c>
      <c r="L44" s="49" t="s">
        <v>522</v>
      </c>
      <c r="M44" s="49"/>
      <c r="N44" s="50"/>
      <c r="O44" s="50"/>
      <c r="P44" s="8">
        <v>214306.16</v>
      </c>
      <c r="Q44" s="49">
        <v>5909.13</v>
      </c>
      <c r="R44" s="49"/>
      <c r="S44" s="9"/>
    </row>
    <row r="45" spans="1:19" ht="11.85" customHeight="1" x14ac:dyDescent="0.2">
      <c r="A45" s="51" t="s">
        <v>190</v>
      </c>
      <c r="B45" s="51"/>
      <c r="C45" s="51"/>
      <c r="D45" s="51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</row>
    <row r="46" spans="1:19" ht="11.85" customHeight="1" x14ac:dyDescent="0.2">
      <c r="A46" s="5"/>
      <c r="B46" s="53" t="s">
        <v>191</v>
      </c>
      <c r="C46" s="53"/>
      <c r="D46" s="53"/>
      <c r="E46" s="53"/>
      <c r="F46" s="6"/>
      <c r="G46" s="7">
        <v>95</v>
      </c>
      <c r="H46" s="8" t="s">
        <v>145</v>
      </c>
      <c r="I46" s="8">
        <v>4014172.87</v>
      </c>
      <c r="J46" s="8">
        <v>4014172.87</v>
      </c>
      <c r="K46" s="8">
        <v>3408157.53</v>
      </c>
      <c r="L46" s="49" t="s">
        <v>523</v>
      </c>
      <c r="M46" s="49"/>
      <c r="N46" s="50"/>
      <c r="O46" s="50"/>
      <c r="P46" s="8">
        <v>725402.46</v>
      </c>
      <c r="Q46" s="49">
        <v>119387.12</v>
      </c>
      <c r="R46" s="49"/>
      <c r="S46" s="9"/>
    </row>
    <row r="47" spans="1:19" ht="11.1" customHeight="1" x14ac:dyDescent="0.2">
      <c r="A47" s="48" t="s">
        <v>192</v>
      </c>
      <c r="B47" s="48"/>
      <c r="C47" s="48"/>
      <c r="D47" s="48"/>
      <c r="E47" s="48"/>
      <c r="F47" s="6"/>
      <c r="G47" s="7">
        <v>95</v>
      </c>
      <c r="H47" s="8" t="s">
        <v>145</v>
      </c>
      <c r="I47" s="8">
        <v>4014172.87</v>
      </c>
      <c r="J47" s="8">
        <v>4014172.87</v>
      </c>
      <c r="K47" s="8">
        <v>3408157.53</v>
      </c>
      <c r="L47" s="49" t="s">
        <v>523</v>
      </c>
      <c r="M47" s="49"/>
      <c r="N47" s="50"/>
      <c r="O47" s="50"/>
      <c r="P47" s="8">
        <v>725402.46</v>
      </c>
      <c r="Q47" s="49">
        <v>119387.12</v>
      </c>
      <c r="R47" s="49"/>
      <c r="S47" s="9"/>
    </row>
    <row r="48" spans="1:19" ht="11.85" customHeight="1" x14ac:dyDescent="0.2">
      <c r="A48" s="51" t="s">
        <v>193</v>
      </c>
      <c r="B48" s="51"/>
      <c r="C48" s="51"/>
      <c r="D48" s="51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</row>
    <row r="49" spans="1:19" ht="11.85" customHeight="1" x14ac:dyDescent="0.2">
      <c r="A49" s="5"/>
      <c r="B49" s="53" t="s">
        <v>194</v>
      </c>
      <c r="C49" s="53"/>
      <c r="D49" s="53"/>
      <c r="E49" s="53"/>
      <c r="F49" s="6"/>
      <c r="G49" s="7">
        <v>95</v>
      </c>
      <c r="H49" s="8" t="s">
        <v>145</v>
      </c>
      <c r="I49" s="8">
        <v>5681442.4800000004</v>
      </c>
      <c r="J49" s="8">
        <v>5681442.4800000004</v>
      </c>
      <c r="K49" s="8">
        <v>5546584.4900000002</v>
      </c>
      <c r="L49" s="49" t="s">
        <v>524</v>
      </c>
      <c r="M49" s="49"/>
      <c r="N49" s="50"/>
      <c r="O49" s="50"/>
      <c r="P49" s="8">
        <v>135232.54999999999</v>
      </c>
      <c r="Q49" s="49" t="s">
        <v>525</v>
      </c>
      <c r="R49" s="49"/>
      <c r="S49" s="9"/>
    </row>
    <row r="50" spans="1:19" ht="11.1" customHeight="1" x14ac:dyDescent="0.2">
      <c r="A50" s="48" t="s">
        <v>195</v>
      </c>
      <c r="B50" s="48"/>
      <c r="C50" s="48"/>
      <c r="D50" s="48"/>
      <c r="E50" s="48"/>
      <c r="F50" s="6"/>
      <c r="G50" s="7">
        <v>95</v>
      </c>
      <c r="H50" s="8" t="s">
        <v>145</v>
      </c>
      <c r="I50" s="8">
        <v>5681442.4800000004</v>
      </c>
      <c r="J50" s="8">
        <v>5681442.4800000004</v>
      </c>
      <c r="K50" s="8">
        <v>5546584.4900000002</v>
      </c>
      <c r="L50" s="49" t="s">
        <v>524</v>
      </c>
      <c r="M50" s="49"/>
      <c r="N50" s="50"/>
      <c r="O50" s="50"/>
      <c r="P50" s="8">
        <v>135232.54999999999</v>
      </c>
      <c r="Q50" s="49" t="s">
        <v>525</v>
      </c>
      <c r="R50" s="49"/>
      <c r="S50" s="9"/>
    </row>
    <row r="51" spans="1:19" ht="11.85" customHeight="1" x14ac:dyDescent="0.2">
      <c r="A51" s="51" t="s">
        <v>193</v>
      </c>
      <c r="B51" s="51"/>
      <c r="C51" s="51"/>
      <c r="D51" s="51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</row>
    <row r="52" spans="1:19" ht="11.85" customHeight="1" x14ac:dyDescent="0.2">
      <c r="A52" s="5"/>
      <c r="B52" s="53" t="s">
        <v>197</v>
      </c>
      <c r="C52" s="53"/>
      <c r="D52" s="53"/>
      <c r="E52" s="53"/>
      <c r="F52" s="6"/>
      <c r="G52" s="7">
        <v>95</v>
      </c>
      <c r="H52" s="8" t="s">
        <v>145</v>
      </c>
      <c r="I52" s="8" t="s">
        <v>211</v>
      </c>
      <c r="J52" s="8" t="s">
        <v>211</v>
      </c>
      <c r="K52" s="8" t="s">
        <v>211</v>
      </c>
      <c r="L52" s="49" t="s">
        <v>145</v>
      </c>
      <c r="M52" s="49"/>
      <c r="N52" s="50"/>
      <c r="O52" s="50"/>
      <c r="P52" s="8" t="s">
        <v>145</v>
      </c>
      <c r="Q52" s="49" t="s">
        <v>145</v>
      </c>
      <c r="R52" s="49"/>
      <c r="S52" s="9"/>
    </row>
    <row r="53" spans="1:19" ht="11.85" customHeight="1" x14ac:dyDescent="0.2">
      <c r="A53" s="48" t="s">
        <v>195</v>
      </c>
      <c r="B53" s="48"/>
      <c r="C53" s="48"/>
      <c r="D53" s="48"/>
      <c r="E53" s="48"/>
      <c r="F53" s="6"/>
      <c r="G53" s="7">
        <v>95</v>
      </c>
      <c r="H53" s="8" t="s">
        <v>145</v>
      </c>
      <c r="I53" s="8" t="s">
        <v>211</v>
      </c>
      <c r="J53" s="8" t="s">
        <v>211</v>
      </c>
      <c r="K53" s="8" t="s">
        <v>211</v>
      </c>
      <c r="L53" s="49" t="s">
        <v>145</v>
      </c>
      <c r="M53" s="49"/>
      <c r="N53" s="50"/>
      <c r="O53" s="50"/>
      <c r="P53" s="8" t="s">
        <v>145</v>
      </c>
      <c r="Q53" s="49" t="s">
        <v>145</v>
      </c>
      <c r="R53" s="49"/>
      <c r="S53" s="9"/>
    </row>
    <row r="54" spans="1:19" ht="11.1" customHeight="1" x14ac:dyDescent="0.2">
      <c r="A54" s="51" t="s">
        <v>193</v>
      </c>
      <c r="B54" s="51"/>
      <c r="C54" s="51"/>
      <c r="D54" s="51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</row>
    <row r="55" spans="1:19" ht="11.85" customHeight="1" x14ac:dyDescent="0.2">
      <c r="A55" s="5"/>
      <c r="B55" s="53" t="s">
        <v>202</v>
      </c>
      <c r="C55" s="53"/>
      <c r="D55" s="53"/>
      <c r="E55" s="53"/>
      <c r="F55" s="6"/>
      <c r="G55" s="7">
        <v>95</v>
      </c>
      <c r="H55" s="8" t="s">
        <v>145</v>
      </c>
      <c r="I55" s="8">
        <v>425451.64</v>
      </c>
      <c r="J55" s="8">
        <v>425451.64</v>
      </c>
      <c r="K55" s="8">
        <v>414673.6</v>
      </c>
      <c r="L55" s="49" t="s">
        <v>526</v>
      </c>
      <c r="M55" s="49"/>
      <c r="N55" s="50"/>
      <c r="O55" s="50"/>
      <c r="P55" s="8">
        <v>10778.04</v>
      </c>
      <c r="Q55" s="49" t="s">
        <v>145</v>
      </c>
      <c r="R55" s="49"/>
      <c r="S55" s="9"/>
    </row>
    <row r="56" spans="1:19" ht="11.85" customHeight="1" x14ac:dyDescent="0.2">
      <c r="A56" s="48" t="s">
        <v>195</v>
      </c>
      <c r="B56" s="48"/>
      <c r="C56" s="48"/>
      <c r="D56" s="48"/>
      <c r="E56" s="48"/>
      <c r="F56" s="6"/>
      <c r="G56" s="7">
        <v>95</v>
      </c>
      <c r="H56" s="8" t="s">
        <v>145</v>
      </c>
      <c r="I56" s="8">
        <v>425451.64</v>
      </c>
      <c r="J56" s="8">
        <v>425451.64</v>
      </c>
      <c r="K56" s="8">
        <v>414673.6</v>
      </c>
      <c r="L56" s="49" t="s">
        <v>526</v>
      </c>
      <c r="M56" s="49"/>
      <c r="N56" s="50"/>
      <c r="O56" s="50"/>
      <c r="P56" s="8">
        <v>10778.04</v>
      </c>
      <c r="Q56" s="49" t="s">
        <v>145</v>
      </c>
      <c r="R56" s="49"/>
      <c r="S56" s="9"/>
    </row>
    <row r="57" spans="1:19" ht="11.85" customHeight="1" x14ac:dyDescent="0.2">
      <c r="A57" s="51" t="s">
        <v>206</v>
      </c>
      <c r="B57" s="51"/>
      <c r="C57" s="51"/>
      <c r="D57" s="51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</row>
    <row r="58" spans="1:19" ht="11.1" customHeight="1" x14ac:dyDescent="0.2">
      <c r="A58" s="5"/>
      <c r="B58" s="53" t="s">
        <v>207</v>
      </c>
      <c r="C58" s="53"/>
      <c r="D58" s="53"/>
      <c r="E58" s="53"/>
      <c r="F58" s="6"/>
      <c r="G58" s="7">
        <v>95</v>
      </c>
      <c r="H58" s="8" t="s">
        <v>145</v>
      </c>
      <c r="I58" s="8">
        <v>14934781.76</v>
      </c>
      <c r="J58" s="8">
        <v>14934781.76</v>
      </c>
      <c r="K58" s="8">
        <v>14397572.6</v>
      </c>
      <c r="L58" s="49" t="s">
        <v>527</v>
      </c>
      <c r="M58" s="49"/>
      <c r="N58" s="50"/>
      <c r="O58" s="50"/>
      <c r="P58" s="8">
        <v>537279.85</v>
      </c>
      <c r="Q58" s="49" t="s">
        <v>528</v>
      </c>
      <c r="R58" s="49"/>
      <c r="S58" s="9"/>
    </row>
    <row r="59" spans="1:19" ht="11.85" customHeight="1" x14ac:dyDescent="0.2">
      <c r="A59" s="48" t="s">
        <v>208</v>
      </c>
      <c r="B59" s="48"/>
      <c r="C59" s="48"/>
      <c r="D59" s="48"/>
      <c r="E59" s="48"/>
      <c r="F59" s="6"/>
      <c r="G59" s="7">
        <v>95</v>
      </c>
      <c r="H59" s="8" t="s">
        <v>145</v>
      </c>
      <c r="I59" s="8">
        <v>14934781.76</v>
      </c>
      <c r="J59" s="8">
        <v>14934781.76</v>
      </c>
      <c r="K59" s="8">
        <v>14397572.6</v>
      </c>
      <c r="L59" s="49" t="s">
        <v>527</v>
      </c>
      <c r="M59" s="49"/>
      <c r="N59" s="50"/>
      <c r="O59" s="50"/>
      <c r="P59" s="8">
        <v>537279.85</v>
      </c>
      <c r="Q59" s="49" t="s">
        <v>528</v>
      </c>
      <c r="R59" s="49"/>
      <c r="S59" s="9"/>
    </row>
    <row r="60" spans="1:19" ht="11.85" customHeight="1" x14ac:dyDescent="0.2">
      <c r="A60" s="51" t="s">
        <v>209</v>
      </c>
      <c r="B60" s="51"/>
      <c r="C60" s="51"/>
      <c r="D60" s="51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</row>
    <row r="61" spans="1:19" ht="11.85" customHeight="1" x14ac:dyDescent="0.2">
      <c r="A61" s="5"/>
      <c r="B61" s="53" t="s">
        <v>214</v>
      </c>
      <c r="C61" s="53"/>
      <c r="D61" s="53"/>
      <c r="E61" s="53"/>
      <c r="F61" s="6"/>
      <c r="G61" s="7">
        <v>95</v>
      </c>
      <c r="H61" s="8" t="s">
        <v>145</v>
      </c>
      <c r="I61" s="8">
        <v>5353738.21</v>
      </c>
      <c r="J61" s="8">
        <v>5353738.21</v>
      </c>
      <c r="K61" s="8">
        <v>5247783.66</v>
      </c>
      <c r="L61" s="49" t="s">
        <v>384</v>
      </c>
      <c r="M61" s="49"/>
      <c r="N61" s="50"/>
      <c r="O61" s="50"/>
      <c r="P61" s="8">
        <v>105954.55</v>
      </c>
      <c r="Q61" s="49" t="s">
        <v>145</v>
      </c>
      <c r="R61" s="49"/>
      <c r="S61" s="9"/>
    </row>
    <row r="62" spans="1:19" ht="11.1" customHeight="1" x14ac:dyDescent="0.2">
      <c r="A62" s="48" t="s">
        <v>212</v>
      </c>
      <c r="B62" s="48"/>
      <c r="C62" s="48"/>
      <c r="D62" s="48"/>
      <c r="E62" s="48"/>
      <c r="F62" s="6"/>
      <c r="G62" s="7">
        <v>95</v>
      </c>
      <c r="H62" s="8" t="s">
        <v>145</v>
      </c>
      <c r="I62" s="8">
        <v>5353738.21</v>
      </c>
      <c r="J62" s="8">
        <v>5353738.21</v>
      </c>
      <c r="K62" s="8">
        <v>5247783.66</v>
      </c>
      <c r="L62" s="49" t="s">
        <v>384</v>
      </c>
      <c r="M62" s="49"/>
      <c r="N62" s="50"/>
      <c r="O62" s="50"/>
      <c r="P62" s="8">
        <v>105954.55</v>
      </c>
      <c r="Q62" s="49" t="s">
        <v>145</v>
      </c>
      <c r="R62" s="49"/>
      <c r="S62" s="9"/>
    </row>
    <row r="63" spans="1:19" ht="11.85" customHeight="1" x14ac:dyDescent="0.2">
      <c r="A63" s="51" t="s">
        <v>209</v>
      </c>
      <c r="B63" s="51"/>
      <c r="C63" s="51"/>
      <c r="D63" s="51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</row>
    <row r="64" spans="1:19" ht="11.85" customHeight="1" x14ac:dyDescent="0.2">
      <c r="A64" s="5"/>
      <c r="B64" s="53" t="s">
        <v>215</v>
      </c>
      <c r="C64" s="53"/>
      <c r="D64" s="53"/>
      <c r="E64" s="53"/>
      <c r="F64" s="6"/>
      <c r="G64" s="7">
        <v>95</v>
      </c>
      <c r="H64" s="8" t="s">
        <v>145</v>
      </c>
      <c r="I64" s="8">
        <v>731667.49</v>
      </c>
      <c r="J64" s="8">
        <v>731667.49</v>
      </c>
      <c r="K64" s="8">
        <v>723820.21</v>
      </c>
      <c r="L64" s="49" t="s">
        <v>529</v>
      </c>
      <c r="M64" s="49"/>
      <c r="N64" s="50"/>
      <c r="O64" s="50"/>
      <c r="P64" s="8">
        <v>7847.28</v>
      </c>
      <c r="Q64" s="49" t="s">
        <v>145</v>
      </c>
      <c r="R64" s="49"/>
      <c r="S64" s="9"/>
    </row>
    <row r="65" spans="1:19" ht="11.85" customHeight="1" x14ac:dyDescent="0.2">
      <c r="A65" s="48" t="s">
        <v>212</v>
      </c>
      <c r="B65" s="48"/>
      <c r="C65" s="48"/>
      <c r="D65" s="48"/>
      <c r="E65" s="48"/>
      <c r="F65" s="6"/>
      <c r="G65" s="7">
        <v>95</v>
      </c>
      <c r="H65" s="8" t="s">
        <v>145</v>
      </c>
      <c r="I65" s="8">
        <v>731667.49</v>
      </c>
      <c r="J65" s="8">
        <v>731667.49</v>
      </c>
      <c r="K65" s="8">
        <v>723820.21</v>
      </c>
      <c r="L65" s="49" t="s">
        <v>529</v>
      </c>
      <c r="M65" s="49"/>
      <c r="N65" s="50"/>
      <c r="O65" s="50"/>
      <c r="P65" s="8">
        <v>7847.28</v>
      </c>
      <c r="Q65" s="49" t="s">
        <v>145</v>
      </c>
      <c r="R65" s="49"/>
      <c r="S65" s="9"/>
    </row>
    <row r="66" spans="1:19" ht="11.1" customHeight="1" x14ac:dyDescent="0.2">
      <c r="A66" s="51" t="s">
        <v>220</v>
      </c>
      <c r="B66" s="51"/>
      <c r="C66" s="51"/>
      <c r="D66" s="51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</row>
    <row r="67" spans="1:19" ht="11.85" customHeight="1" x14ac:dyDescent="0.2">
      <c r="A67" s="5"/>
      <c r="B67" s="53" t="s">
        <v>221</v>
      </c>
      <c r="C67" s="53"/>
      <c r="D67" s="53"/>
      <c r="E67" s="53"/>
      <c r="F67" s="6"/>
      <c r="G67" s="7">
        <v>95</v>
      </c>
      <c r="H67" s="8" t="s">
        <v>145</v>
      </c>
      <c r="I67" s="8">
        <v>12951882.960000001</v>
      </c>
      <c r="J67" s="8">
        <v>12951882.960000001</v>
      </c>
      <c r="K67" s="8">
        <v>12459389.119999999</v>
      </c>
      <c r="L67" s="49" t="s">
        <v>379</v>
      </c>
      <c r="M67" s="49"/>
      <c r="N67" s="50"/>
      <c r="O67" s="50"/>
      <c r="P67" s="8">
        <v>496143.61</v>
      </c>
      <c r="Q67" s="49">
        <v>3649.77</v>
      </c>
      <c r="R67" s="49"/>
      <c r="S67" s="9"/>
    </row>
    <row r="68" spans="1:19" ht="11.85" customHeight="1" x14ac:dyDescent="0.2">
      <c r="A68" s="48" t="s">
        <v>222</v>
      </c>
      <c r="B68" s="48"/>
      <c r="C68" s="48"/>
      <c r="D68" s="48"/>
      <c r="E68" s="48"/>
      <c r="F68" s="6"/>
      <c r="G68" s="7">
        <v>95</v>
      </c>
      <c r="H68" s="8" t="s">
        <v>145</v>
      </c>
      <c r="I68" s="8">
        <v>12951882.960000001</v>
      </c>
      <c r="J68" s="8">
        <v>12951882.960000001</v>
      </c>
      <c r="K68" s="8">
        <v>12459389.119999999</v>
      </c>
      <c r="L68" s="49" t="s">
        <v>379</v>
      </c>
      <c r="M68" s="49"/>
      <c r="N68" s="50"/>
      <c r="O68" s="50"/>
      <c r="P68" s="8">
        <v>496143.61</v>
      </c>
      <c r="Q68" s="49">
        <v>3649.77</v>
      </c>
      <c r="R68" s="49"/>
      <c r="S68" s="9"/>
    </row>
    <row r="69" spans="1:19" ht="11.85" customHeight="1" x14ac:dyDescent="0.2">
      <c r="A69" s="51" t="s">
        <v>223</v>
      </c>
      <c r="B69" s="51"/>
      <c r="C69" s="51"/>
      <c r="D69" s="51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</row>
    <row r="70" spans="1:19" ht="11.1" customHeight="1" x14ac:dyDescent="0.2">
      <c r="A70" s="5"/>
      <c r="B70" s="53" t="s">
        <v>224</v>
      </c>
      <c r="C70" s="53"/>
      <c r="D70" s="53"/>
      <c r="E70" s="53"/>
      <c r="F70" s="6"/>
      <c r="G70" s="7">
        <v>95</v>
      </c>
      <c r="H70" s="8" t="s">
        <v>145</v>
      </c>
      <c r="I70" s="8">
        <v>13331006.25</v>
      </c>
      <c r="J70" s="8">
        <v>13331006.25</v>
      </c>
      <c r="K70" s="8">
        <v>12614341.52</v>
      </c>
      <c r="L70" s="49" t="s">
        <v>373</v>
      </c>
      <c r="M70" s="49"/>
      <c r="N70" s="50"/>
      <c r="O70" s="50"/>
      <c r="P70" s="8">
        <v>720115.88</v>
      </c>
      <c r="Q70" s="49">
        <v>3451.15</v>
      </c>
      <c r="R70" s="49"/>
      <c r="S70" s="9"/>
    </row>
    <row r="71" spans="1:19" ht="11.85" customHeight="1" x14ac:dyDescent="0.2">
      <c r="A71" s="48" t="s">
        <v>225</v>
      </c>
      <c r="B71" s="48"/>
      <c r="C71" s="48"/>
      <c r="D71" s="48"/>
      <c r="E71" s="48"/>
      <c r="F71" s="6"/>
      <c r="G71" s="7">
        <v>95</v>
      </c>
      <c r="H71" s="8" t="s">
        <v>145</v>
      </c>
      <c r="I71" s="8">
        <v>13331006.25</v>
      </c>
      <c r="J71" s="8">
        <v>13331006.25</v>
      </c>
      <c r="K71" s="8">
        <v>12614341.52</v>
      </c>
      <c r="L71" s="49" t="s">
        <v>373</v>
      </c>
      <c r="M71" s="49"/>
      <c r="N71" s="50"/>
      <c r="O71" s="50"/>
      <c r="P71" s="8">
        <v>720115.88</v>
      </c>
      <c r="Q71" s="49">
        <v>3451.15</v>
      </c>
      <c r="R71" s="49"/>
      <c r="S71" s="9"/>
    </row>
    <row r="72" spans="1:19" ht="11.85" customHeight="1" x14ac:dyDescent="0.2">
      <c r="A72" s="51" t="s">
        <v>223</v>
      </c>
      <c r="B72" s="51"/>
      <c r="C72" s="51"/>
      <c r="D72" s="51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</row>
    <row r="73" spans="1:19" ht="11.85" customHeight="1" x14ac:dyDescent="0.2">
      <c r="A73" s="5"/>
      <c r="B73" s="53" t="s">
        <v>226</v>
      </c>
      <c r="C73" s="53"/>
      <c r="D73" s="53"/>
      <c r="E73" s="53"/>
      <c r="F73" s="6"/>
      <c r="G73" s="7">
        <v>95</v>
      </c>
      <c r="H73" s="8" t="s">
        <v>145</v>
      </c>
      <c r="I73" s="8">
        <v>10067700.5</v>
      </c>
      <c r="J73" s="8">
        <v>10067700.5</v>
      </c>
      <c r="K73" s="8">
        <v>9034209.8399999999</v>
      </c>
      <c r="L73" s="49" t="s">
        <v>530</v>
      </c>
      <c r="M73" s="49"/>
      <c r="N73" s="50"/>
      <c r="O73" s="50"/>
      <c r="P73" s="8">
        <v>1044307.18</v>
      </c>
      <c r="Q73" s="49">
        <v>10816.52</v>
      </c>
      <c r="R73" s="49"/>
      <c r="S73" s="9"/>
    </row>
    <row r="74" spans="1:19" ht="11.1" customHeight="1" x14ac:dyDescent="0.2">
      <c r="A74" s="48" t="s">
        <v>225</v>
      </c>
      <c r="B74" s="48"/>
      <c r="C74" s="48"/>
      <c r="D74" s="48"/>
      <c r="E74" s="48"/>
      <c r="F74" s="6"/>
      <c r="G74" s="7">
        <v>95</v>
      </c>
      <c r="H74" s="8" t="s">
        <v>145</v>
      </c>
      <c r="I74" s="8">
        <v>10067700.5</v>
      </c>
      <c r="J74" s="8">
        <v>10067700.5</v>
      </c>
      <c r="K74" s="8">
        <v>9034209.8399999999</v>
      </c>
      <c r="L74" s="49" t="s">
        <v>530</v>
      </c>
      <c r="M74" s="49"/>
      <c r="N74" s="50"/>
      <c r="O74" s="50"/>
      <c r="P74" s="8">
        <v>1044307.18</v>
      </c>
      <c r="Q74" s="49">
        <v>10816.52</v>
      </c>
      <c r="R74" s="49"/>
      <c r="S74" s="9"/>
    </row>
    <row r="75" spans="1:19" ht="11.85" customHeight="1" x14ac:dyDescent="0.2">
      <c r="A75" s="51" t="s">
        <v>223</v>
      </c>
      <c r="B75" s="51"/>
      <c r="C75" s="51"/>
      <c r="D75" s="51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</row>
    <row r="76" spans="1:19" ht="11.85" customHeight="1" x14ac:dyDescent="0.2">
      <c r="A76" s="5"/>
      <c r="B76" s="53" t="s">
        <v>227</v>
      </c>
      <c r="C76" s="53"/>
      <c r="D76" s="53"/>
      <c r="E76" s="53"/>
      <c r="F76" s="6"/>
      <c r="G76" s="7">
        <v>95</v>
      </c>
      <c r="H76" s="8" t="s">
        <v>145</v>
      </c>
      <c r="I76" s="8">
        <v>15349501.73</v>
      </c>
      <c r="J76" s="8">
        <v>15349501.73</v>
      </c>
      <c r="K76" s="8">
        <v>14621509.619999999</v>
      </c>
      <c r="L76" s="49" t="s">
        <v>531</v>
      </c>
      <c r="M76" s="49"/>
      <c r="N76" s="50"/>
      <c r="O76" s="50"/>
      <c r="P76" s="8">
        <v>746653.46</v>
      </c>
      <c r="Q76" s="49">
        <v>4418.34</v>
      </c>
      <c r="R76" s="49"/>
      <c r="S76" s="9"/>
    </row>
    <row r="77" spans="1:19" ht="11.85" customHeight="1" x14ac:dyDescent="0.2">
      <c r="A77" s="48" t="s">
        <v>225</v>
      </c>
      <c r="B77" s="48"/>
      <c r="C77" s="48"/>
      <c r="D77" s="48"/>
      <c r="E77" s="48"/>
      <c r="F77" s="6"/>
      <c r="G77" s="7">
        <v>95</v>
      </c>
      <c r="H77" s="8" t="s">
        <v>145</v>
      </c>
      <c r="I77" s="8">
        <v>15349501.73</v>
      </c>
      <c r="J77" s="8">
        <v>15349501.73</v>
      </c>
      <c r="K77" s="8">
        <v>14621509.619999999</v>
      </c>
      <c r="L77" s="49" t="s">
        <v>531</v>
      </c>
      <c r="M77" s="49"/>
      <c r="N77" s="50"/>
      <c r="O77" s="50"/>
      <c r="P77" s="8">
        <v>746653.46</v>
      </c>
      <c r="Q77" s="49">
        <v>4418.34</v>
      </c>
      <c r="R77" s="49"/>
      <c r="S77" s="9"/>
    </row>
    <row r="78" spans="1:19" ht="11.1" customHeight="1" x14ac:dyDescent="0.2">
      <c r="A78" s="51" t="s">
        <v>223</v>
      </c>
      <c r="B78" s="51"/>
      <c r="C78" s="51"/>
      <c r="D78" s="51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</row>
    <row r="79" spans="1:19" ht="11.85" customHeight="1" x14ac:dyDescent="0.2">
      <c r="A79" s="5"/>
      <c r="B79" s="53" t="s">
        <v>228</v>
      </c>
      <c r="C79" s="53"/>
      <c r="D79" s="53"/>
      <c r="E79" s="53"/>
      <c r="F79" s="6"/>
      <c r="G79" s="7">
        <v>95</v>
      </c>
      <c r="H79" s="8" t="s">
        <v>145</v>
      </c>
      <c r="I79" s="8">
        <v>6583381.5300000003</v>
      </c>
      <c r="J79" s="8">
        <v>6583381.5300000003</v>
      </c>
      <c r="K79" s="8">
        <v>6282909.8200000003</v>
      </c>
      <c r="L79" s="49" t="s">
        <v>392</v>
      </c>
      <c r="M79" s="49"/>
      <c r="N79" s="50"/>
      <c r="O79" s="50"/>
      <c r="P79" s="8">
        <v>312235.98</v>
      </c>
      <c r="Q79" s="49">
        <v>11764.27</v>
      </c>
      <c r="R79" s="49"/>
      <c r="S79" s="9"/>
    </row>
    <row r="80" spans="1:19" ht="11.85" customHeight="1" x14ac:dyDescent="0.2">
      <c r="A80" s="48" t="s">
        <v>225</v>
      </c>
      <c r="B80" s="48"/>
      <c r="C80" s="48"/>
      <c r="D80" s="48"/>
      <c r="E80" s="48"/>
      <c r="F80" s="6"/>
      <c r="G80" s="7">
        <v>95</v>
      </c>
      <c r="H80" s="8" t="s">
        <v>145</v>
      </c>
      <c r="I80" s="8">
        <v>6583381.5300000003</v>
      </c>
      <c r="J80" s="8">
        <v>6583381.5300000003</v>
      </c>
      <c r="K80" s="8">
        <v>6282909.8200000003</v>
      </c>
      <c r="L80" s="49" t="s">
        <v>392</v>
      </c>
      <c r="M80" s="49"/>
      <c r="N80" s="50"/>
      <c r="O80" s="50"/>
      <c r="P80" s="8">
        <v>312235.98</v>
      </c>
      <c r="Q80" s="49">
        <v>11764.27</v>
      </c>
      <c r="R80" s="49"/>
      <c r="S80" s="9"/>
    </row>
    <row r="81" spans="1:19" ht="11.85" customHeight="1" x14ac:dyDescent="0.2">
      <c r="A81" s="51" t="s">
        <v>229</v>
      </c>
      <c r="B81" s="51"/>
      <c r="C81" s="51"/>
      <c r="D81" s="51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</row>
    <row r="82" spans="1:19" ht="11.1" customHeight="1" x14ac:dyDescent="0.2">
      <c r="A82" s="5"/>
      <c r="B82" s="53" t="s">
        <v>230</v>
      </c>
      <c r="C82" s="53"/>
      <c r="D82" s="53"/>
      <c r="E82" s="53"/>
      <c r="F82" s="6"/>
      <c r="G82" s="7">
        <v>95</v>
      </c>
      <c r="H82" s="8" t="s">
        <v>145</v>
      </c>
      <c r="I82" s="8">
        <v>18846037.18</v>
      </c>
      <c r="J82" s="8">
        <v>18846037.18</v>
      </c>
      <c r="K82" s="8">
        <v>20474609.739999998</v>
      </c>
      <c r="L82" s="49" t="s">
        <v>532</v>
      </c>
      <c r="M82" s="49"/>
      <c r="N82" s="50"/>
      <c r="O82" s="50"/>
      <c r="P82" s="8">
        <v>603701.22</v>
      </c>
      <c r="Q82" s="49">
        <v>1592465.38</v>
      </c>
      <c r="R82" s="49"/>
      <c r="S82" s="9"/>
    </row>
    <row r="83" spans="1:19" ht="11.85" customHeight="1" x14ac:dyDescent="0.2">
      <c r="A83" s="48" t="s">
        <v>231</v>
      </c>
      <c r="B83" s="48"/>
      <c r="C83" s="48"/>
      <c r="D83" s="48"/>
      <c r="E83" s="48"/>
      <c r="F83" s="6"/>
      <c r="G83" s="7">
        <v>95</v>
      </c>
      <c r="H83" s="8" t="s">
        <v>145</v>
      </c>
      <c r="I83" s="8">
        <v>18846037.18</v>
      </c>
      <c r="J83" s="8">
        <v>18846037.18</v>
      </c>
      <c r="K83" s="8">
        <v>20474609.739999998</v>
      </c>
      <c r="L83" s="49" t="s">
        <v>532</v>
      </c>
      <c r="M83" s="49"/>
      <c r="N83" s="50"/>
      <c r="O83" s="50"/>
      <c r="P83" s="8">
        <v>603701.22</v>
      </c>
      <c r="Q83" s="49">
        <v>1592465.38</v>
      </c>
      <c r="R83" s="49"/>
      <c r="S83" s="9"/>
    </row>
    <row r="84" spans="1:19" ht="11.85" customHeight="1" x14ac:dyDescent="0.2">
      <c r="A84" s="51" t="s">
        <v>232</v>
      </c>
      <c r="B84" s="51"/>
      <c r="C84" s="51"/>
      <c r="D84" s="51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</row>
    <row r="85" spans="1:19" ht="11.85" customHeight="1" x14ac:dyDescent="0.2">
      <c r="A85" s="5"/>
      <c r="B85" s="53" t="s">
        <v>233</v>
      </c>
      <c r="C85" s="53"/>
      <c r="D85" s="53"/>
      <c r="E85" s="53"/>
      <c r="F85" s="6"/>
      <c r="G85" s="7">
        <v>95</v>
      </c>
      <c r="H85" s="8" t="s">
        <v>145</v>
      </c>
      <c r="I85" s="8">
        <v>2989922.57</v>
      </c>
      <c r="J85" s="8">
        <v>2989922.57</v>
      </c>
      <c r="K85" s="8">
        <v>2784547.14</v>
      </c>
      <c r="L85" s="49" t="s">
        <v>364</v>
      </c>
      <c r="M85" s="49"/>
      <c r="N85" s="50"/>
      <c r="O85" s="50"/>
      <c r="P85" s="8">
        <v>207337.25</v>
      </c>
      <c r="Q85" s="49">
        <v>1961.82</v>
      </c>
      <c r="R85" s="49"/>
      <c r="S85" s="9"/>
    </row>
    <row r="86" spans="1:19" ht="11.1" customHeight="1" x14ac:dyDescent="0.2">
      <c r="A86" s="48" t="s">
        <v>234</v>
      </c>
      <c r="B86" s="48"/>
      <c r="C86" s="48"/>
      <c r="D86" s="48"/>
      <c r="E86" s="48"/>
      <c r="F86" s="6"/>
      <c r="G86" s="7">
        <v>95</v>
      </c>
      <c r="H86" s="8" t="s">
        <v>145</v>
      </c>
      <c r="I86" s="8">
        <v>2989922.57</v>
      </c>
      <c r="J86" s="8">
        <v>2989922.57</v>
      </c>
      <c r="K86" s="8">
        <v>2784547.14</v>
      </c>
      <c r="L86" s="49" t="s">
        <v>364</v>
      </c>
      <c r="M86" s="49"/>
      <c r="N86" s="50"/>
      <c r="O86" s="50"/>
      <c r="P86" s="8">
        <v>207337.25</v>
      </c>
      <c r="Q86" s="49">
        <v>1961.82</v>
      </c>
      <c r="R86" s="49"/>
      <c r="S86" s="9"/>
    </row>
    <row r="87" spans="1:19" ht="11.85" customHeight="1" x14ac:dyDescent="0.2">
      <c r="A87" s="51" t="s">
        <v>237</v>
      </c>
      <c r="B87" s="51"/>
      <c r="C87" s="51"/>
      <c r="D87" s="51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</row>
    <row r="88" spans="1:19" ht="11.85" customHeight="1" x14ac:dyDescent="0.2">
      <c r="A88" s="5"/>
      <c r="B88" s="53" t="s">
        <v>238</v>
      </c>
      <c r="C88" s="53"/>
      <c r="D88" s="53"/>
      <c r="E88" s="53"/>
      <c r="F88" s="6"/>
      <c r="G88" s="7">
        <v>95</v>
      </c>
      <c r="H88" s="8" t="s">
        <v>145</v>
      </c>
      <c r="I88" s="8">
        <v>2608033.75</v>
      </c>
      <c r="J88" s="8">
        <v>2608033.75</v>
      </c>
      <c r="K88" s="8">
        <v>2465666.7999999998</v>
      </c>
      <c r="L88" s="49" t="s">
        <v>533</v>
      </c>
      <c r="M88" s="49"/>
      <c r="N88" s="50"/>
      <c r="O88" s="50"/>
      <c r="P88" s="8">
        <v>142366.95000000001</v>
      </c>
      <c r="Q88" s="49" t="s">
        <v>145</v>
      </c>
      <c r="R88" s="49"/>
      <c r="S88" s="9"/>
    </row>
    <row r="89" spans="1:19" ht="11.85" customHeight="1" x14ac:dyDescent="0.2">
      <c r="A89" s="48" t="s">
        <v>239</v>
      </c>
      <c r="B89" s="48"/>
      <c r="C89" s="48"/>
      <c r="D89" s="48"/>
      <c r="E89" s="48"/>
      <c r="F89" s="6"/>
      <c r="G89" s="7">
        <v>95</v>
      </c>
      <c r="H89" s="8" t="s">
        <v>145</v>
      </c>
      <c r="I89" s="8">
        <v>2608033.75</v>
      </c>
      <c r="J89" s="8">
        <v>2608033.75</v>
      </c>
      <c r="K89" s="8">
        <v>2465666.7999999998</v>
      </c>
      <c r="L89" s="49" t="s">
        <v>533</v>
      </c>
      <c r="M89" s="49"/>
      <c r="N89" s="50"/>
      <c r="O89" s="50"/>
      <c r="P89" s="8">
        <v>142366.95000000001</v>
      </c>
      <c r="Q89" s="49" t="s">
        <v>145</v>
      </c>
      <c r="R89" s="49"/>
      <c r="S89" s="9"/>
    </row>
    <row r="90" spans="1:19" ht="11.85" customHeight="1" x14ac:dyDescent="0.2">
      <c r="A90" s="51" t="s">
        <v>240</v>
      </c>
      <c r="B90" s="51"/>
      <c r="C90" s="51"/>
      <c r="D90" s="51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</row>
    <row r="91" spans="1:19" ht="11.1" customHeight="1" x14ac:dyDescent="0.2">
      <c r="A91" s="5"/>
      <c r="B91" s="53" t="s">
        <v>241</v>
      </c>
      <c r="C91" s="53"/>
      <c r="D91" s="53"/>
      <c r="E91" s="53"/>
      <c r="F91" s="6"/>
      <c r="G91" s="7">
        <v>95</v>
      </c>
      <c r="H91" s="8" t="s">
        <v>145</v>
      </c>
      <c r="I91" s="8" t="s">
        <v>211</v>
      </c>
      <c r="J91" s="8" t="s">
        <v>211</v>
      </c>
      <c r="K91" s="8" t="s">
        <v>211</v>
      </c>
      <c r="L91" s="49" t="s">
        <v>145</v>
      </c>
      <c r="M91" s="49"/>
      <c r="N91" s="50"/>
      <c r="O91" s="50"/>
      <c r="P91" s="8" t="s">
        <v>145</v>
      </c>
      <c r="Q91" s="49" t="s">
        <v>145</v>
      </c>
      <c r="R91" s="49"/>
      <c r="S91" s="9"/>
    </row>
    <row r="92" spans="1:19" ht="11.85" customHeight="1" x14ac:dyDescent="0.2">
      <c r="A92" s="48" t="s">
        <v>242</v>
      </c>
      <c r="B92" s="48"/>
      <c r="C92" s="48"/>
      <c r="D92" s="48"/>
      <c r="E92" s="48"/>
      <c r="F92" s="6"/>
      <c r="G92" s="7">
        <v>95</v>
      </c>
      <c r="H92" s="8" t="s">
        <v>145</v>
      </c>
      <c r="I92" s="8" t="s">
        <v>211</v>
      </c>
      <c r="J92" s="8" t="s">
        <v>211</v>
      </c>
      <c r="K92" s="8" t="s">
        <v>211</v>
      </c>
      <c r="L92" s="49" t="s">
        <v>145</v>
      </c>
      <c r="M92" s="49"/>
      <c r="N92" s="50"/>
      <c r="O92" s="50"/>
      <c r="P92" s="8" t="s">
        <v>145</v>
      </c>
      <c r="Q92" s="49" t="s">
        <v>145</v>
      </c>
      <c r="R92" s="49"/>
      <c r="S92" s="9"/>
    </row>
    <row r="93" spans="1:19" ht="11.85" customHeight="1" x14ac:dyDescent="0.2">
      <c r="A93" s="51" t="s">
        <v>243</v>
      </c>
      <c r="B93" s="51"/>
      <c r="C93" s="51"/>
      <c r="D93" s="51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</row>
    <row r="94" spans="1:19" ht="11.85" customHeight="1" x14ac:dyDescent="0.2">
      <c r="A94" s="5"/>
      <c r="B94" s="53" t="s">
        <v>244</v>
      </c>
      <c r="C94" s="53"/>
      <c r="D94" s="53"/>
      <c r="E94" s="53"/>
      <c r="F94" s="6"/>
      <c r="G94" s="7">
        <v>95</v>
      </c>
      <c r="H94" s="8" t="s">
        <v>145</v>
      </c>
      <c r="I94" s="8">
        <v>6749684.8899999997</v>
      </c>
      <c r="J94" s="8">
        <v>6749684.8899999997</v>
      </c>
      <c r="K94" s="8">
        <v>5965753.0300000003</v>
      </c>
      <c r="L94" s="49" t="s">
        <v>367</v>
      </c>
      <c r="M94" s="49"/>
      <c r="N94" s="50"/>
      <c r="O94" s="50"/>
      <c r="P94" s="8">
        <v>786938.86</v>
      </c>
      <c r="Q94" s="49">
        <v>3007</v>
      </c>
      <c r="R94" s="49"/>
      <c r="S94" s="9"/>
    </row>
    <row r="95" spans="1:19" ht="11.1" customHeight="1" x14ac:dyDescent="0.2">
      <c r="A95" s="48" t="s">
        <v>245</v>
      </c>
      <c r="B95" s="48"/>
      <c r="C95" s="48"/>
      <c r="D95" s="48"/>
      <c r="E95" s="48"/>
      <c r="F95" s="6"/>
      <c r="G95" s="7">
        <v>95</v>
      </c>
      <c r="H95" s="8" t="s">
        <v>145</v>
      </c>
      <c r="I95" s="8">
        <v>6749684.8899999997</v>
      </c>
      <c r="J95" s="8">
        <v>6749684.8899999997</v>
      </c>
      <c r="K95" s="8">
        <v>5965753.0300000003</v>
      </c>
      <c r="L95" s="49" t="s">
        <v>367</v>
      </c>
      <c r="M95" s="49"/>
      <c r="N95" s="50"/>
      <c r="O95" s="50"/>
      <c r="P95" s="8">
        <v>786938.86</v>
      </c>
      <c r="Q95" s="49">
        <v>3007</v>
      </c>
      <c r="R95" s="49"/>
      <c r="S95" s="9"/>
    </row>
    <row r="96" spans="1:19" ht="11.85" customHeight="1" x14ac:dyDescent="0.2">
      <c r="A96" s="51" t="s">
        <v>246</v>
      </c>
      <c r="B96" s="51"/>
      <c r="C96" s="51"/>
      <c r="D96" s="51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</row>
    <row r="97" spans="1:19" ht="11.85" customHeight="1" x14ac:dyDescent="0.2">
      <c r="A97" s="5"/>
      <c r="B97" s="53" t="s">
        <v>247</v>
      </c>
      <c r="C97" s="53"/>
      <c r="D97" s="53"/>
      <c r="E97" s="53"/>
      <c r="F97" s="6"/>
      <c r="G97" s="7">
        <v>95</v>
      </c>
      <c r="H97" s="8" t="s">
        <v>145</v>
      </c>
      <c r="I97" s="8">
        <v>443745.84</v>
      </c>
      <c r="J97" s="8">
        <v>443745.84</v>
      </c>
      <c r="K97" s="8">
        <v>427365.81</v>
      </c>
      <c r="L97" s="49" t="s">
        <v>534</v>
      </c>
      <c r="M97" s="49"/>
      <c r="N97" s="50"/>
      <c r="O97" s="50"/>
      <c r="P97" s="8">
        <v>16380.03</v>
      </c>
      <c r="Q97" s="49" t="s">
        <v>145</v>
      </c>
      <c r="R97" s="49"/>
      <c r="S97" s="9"/>
    </row>
    <row r="98" spans="1:19" ht="11.85" customHeight="1" x14ac:dyDescent="0.2">
      <c r="A98" s="48" t="s">
        <v>248</v>
      </c>
      <c r="B98" s="48"/>
      <c r="C98" s="48"/>
      <c r="D98" s="48"/>
      <c r="E98" s="48"/>
      <c r="F98" s="6"/>
      <c r="G98" s="7">
        <v>95</v>
      </c>
      <c r="H98" s="8" t="s">
        <v>145</v>
      </c>
      <c r="I98" s="8">
        <v>443745.84</v>
      </c>
      <c r="J98" s="8">
        <v>443745.84</v>
      </c>
      <c r="K98" s="8">
        <v>427365.81</v>
      </c>
      <c r="L98" s="49" t="s">
        <v>534</v>
      </c>
      <c r="M98" s="49"/>
      <c r="N98" s="50"/>
      <c r="O98" s="50"/>
      <c r="P98" s="8">
        <v>16380.03</v>
      </c>
      <c r="Q98" s="49" t="s">
        <v>145</v>
      </c>
      <c r="R98" s="49"/>
      <c r="S98" s="9"/>
    </row>
    <row r="99" spans="1:19" ht="11.85" customHeight="1" x14ac:dyDescent="0.2">
      <c r="A99" s="51" t="s">
        <v>255</v>
      </c>
      <c r="B99" s="51"/>
      <c r="C99" s="51"/>
      <c r="D99" s="51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</row>
    <row r="100" spans="1:19" ht="11.1" customHeight="1" x14ac:dyDescent="0.2">
      <c r="A100" s="5"/>
      <c r="B100" s="53" t="s">
        <v>256</v>
      </c>
      <c r="C100" s="53"/>
      <c r="D100" s="53"/>
      <c r="E100" s="53"/>
      <c r="F100" s="6"/>
      <c r="G100" s="7">
        <v>95</v>
      </c>
      <c r="H100" s="8">
        <v>469615.24</v>
      </c>
      <c r="I100" s="8">
        <v>80866077.950000003</v>
      </c>
      <c r="J100" s="8">
        <v>80866077.950000003</v>
      </c>
      <c r="K100" s="8">
        <v>73311323.010000005</v>
      </c>
      <c r="L100" s="49" t="s">
        <v>535</v>
      </c>
      <c r="M100" s="49"/>
      <c r="N100" s="50"/>
      <c r="O100" s="50"/>
      <c r="P100" s="8">
        <v>8092147.96</v>
      </c>
      <c r="Q100" s="49">
        <v>63210.76</v>
      </c>
      <c r="R100" s="49"/>
      <c r="S100" s="9"/>
    </row>
    <row r="101" spans="1:19" ht="11.85" customHeight="1" x14ac:dyDescent="0.2">
      <c r="A101" s="48" t="s">
        <v>257</v>
      </c>
      <c r="B101" s="48"/>
      <c r="C101" s="48"/>
      <c r="D101" s="48"/>
      <c r="E101" s="48"/>
      <c r="F101" s="6"/>
      <c r="G101" s="7">
        <v>95</v>
      </c>
      <c r="H101" s="8">
        <v>469615.24</v>
      </c>
      <c r="I101" s="8">
        <v>80866077.950000003</v>
      </c>
      <c r="J101" s="8">
        <v>80866077.950000003</v>
      </c>
      <c r="K101" s="8">
        <v>73311323.010000005</v>
      </c>
      <c r="L101" s="49" t="s">
        <v>535</v>
      </c>
      <c r="M101" s="49"/>
      <c r="N101" s="50"/>
      <c r="O101" s="50"/>
      <c r="P101" s="8">
        <v>8092147.96</v>
      </c>
      <c r="Q101" s="49">
        <v>63210.76</v>
      </c>
      <c r="R101" s="49"/>
      <c r="S101" s="9"/>
    </row>
    <row r="102" spans="1:19" ht="11.85" customHeight="1" x14ac:dyDescent="0.2">
      <c r="A102" s="51" t="s">
        <v>258</v>
      </c>
      <c r="B102" s="51"/>
      <c r="C102" s="51"/>
      <c r="D102" s="51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</row>
    <row r="103" spans="1:19" ht="11.85" customHeight="1" x14ac:dyDescent="0.2">
      <c r="A103" s="5"/>
      <c r="B103" s="53" t="s">
        <v>259</v>
      </c>
      <c r="C103" s="53"/>
      <c r="D103" s="53"/>
      <c r="E103" s="53"/>
      <c r="F103" s="6"/>
      <c r="G103" s="7">
        <v>95</v>
      </c>
      <c r="H103" s="8" t="s">
        <v>145</v>
      </c>
      <c r="I103" s="8">
        <v>3112652.43</v>
      </c>
      <c r="J103" s="8">
        <v>3112652.43</v>
      </c>
      <c r="K103" s="8">
        <v>2679450.6</v>
      </c>
      <c r="L103" s="49" t="s">
        <v>536</v>
      </c>
      <c r="M103" s="49"/>
      <c r="N103" s="50"/>
      <c r="O103" s="50"/>
      <c r="P103" s="8">
        <v>433201.83</v>
      </c>
      <c r="Q103" s="49" t="s">
        <v>145</v>
      </c>
      <c r="R103" s="49"/>
      <c r="S103" s="9"/>
    </row>
    <row r="104" spans="1:19" ht="11.1" customHeight="1" x14ac:dyDescent="0.2">
      <c r="A104" s="48" t="s">
        <v>260</v>
      </c>
      <c r="B104" s="48"/>
      <c r="C104" s="48"/>
      <c r="D104" s="48"/>
      <c r="E104" s="48"/>
      <c r="F104" s="6"/>
      <c r="G104" s="7">
        <v>95</v>
      </c>
      <c r="H104" s="8" t="s">
        <v>145</v>
      </c>
      <c r="I104" s="8">
        <v>3112652.43</v>
      </c>
      <c r="J104" s="8">
        <v>3112652.43</v>
      </c>
      <c r="K104" s="8">
        <v>2679450.6</v>
      </c>
      <c r="L104" s="49" t="s">
        <v>536</v>
      </c>
      <c r="M104" s="49"/>
      <c r="N104" s="50"/>
      <c r="O104" s="50"/>
      <c r="P104" s="8">
        <v>433201.83</v>
      </c>
      <c r="Q104" s="49" t="s">
        <v>145</v>
      </c>
      <c r="R104" s="49"/>
      <c r="S104" s="9"/>
    </row>
    <row r="105" spans="1:19" ht="11.85" customHeight="1" x14ac:dyDescent="0.2">
      <c r="A105" s="51" t="s">
        <v>258</v>
      </c>
      <c r="B105" s="51"/>
      <c r="C105" s="51"/>
      <c r="D105" s="51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</row>
    <row r="106" spans="1:19" ht="11.85" customHeight="1" x14ac:dyDescent="0.2">
      <c r="A106" s="5"/>
      <c r="B106" s="53" t="s">
        <v>262</v>
      </c>
      <c r="C106" s="53"/>
      <c r="D106" s="53"/>
      <c r="E106" s="53"/>
      <c r="F106" s="6"/>
      <c r="G106" s="7">
        <v>95</v>
      </c>
      <c r="H106" s="8" t="s">
        <v>145</v>
      </c>
      <c r="I106" s="8">
        <v>7820469.2999999998</v>
      </c>
      <c r="J106" s="8">
        <v>7820469.2999999998</v>
      </c>
      <c r="K106" s="8">
        <v>7383478.6299999999</v>
      </c>
      <c r="L106" s="49" t="s">
        <v>537</v>
      </c>
      <c r="M106" s="49"/>
      <c r="N106" s="50"/>
      <c r="O106" s="50"/>
      <c r="P106" s="8">
        <v>437048.99</v>
      </c>
      <c r="Q106" s="49" t="s">
        <v>538</v>
      </c>
      <c r="R106" s="49"/>
      <c r="S106" s="9"/>
    </row>
    <row r="107" spans="1:19" ht="11.85" customHeight="1" x14ac:dyDescent="0.2">
      <c r="A107" s="48" t="s">
        <v>260</v>
      </c>
      <c r="B107" s="48"/>
      <c r="C107" s="48"/>
      <c r="D107" s="48"/>
      <c r="E107" s="48"/>
      <c r="F107" s="6"/>
      <c r="G107" s="7">
        <v>95</v>
      </c>
      <c r="H107" s="8" t="s">
        <v>145</v>
      </c>
      <c r="I107" s="8">
        <v>7820469.2999999998</v>
      </c>
      <c r="J107" s="8">
        <v>7820469.2999999998</v>
      </c>
      <c r="K107" s="8">
        <v>7383478.6299999999</v>
      </c>
      <c r="L107" s="49" t="s">
        <v>537</v>
      </c>
      <c r="M107" s="49"/>
      <c r="N107" s="50"/>
      <c r="O107" s="50"/>
      <c r="P107" s="8">
        <v>437048.99</v>
      </c>
      <c r="Q107" s="49" t="s">
        <v>538</v>
      </c>
      <c r="R107" s="49"/>
      <c r="S107" s="9"/>
    </row>
    <row r="108" spans="1:19" ht="11.1" customHeight="1" x14ac:dyDescent="0.2">
      <c r="A108" s="51" t="s">
        <v>258</v>
      </c>
      <c r="B108" s="51"/>
      <c r="C108" s="51"/>
      <c r="D108" s="51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</row>
    <row r="109" spans="1:19" ht="11.85" customHeight="1" x14ac:dyDescent="0.2">
      <c r="A109" s="5"/>
      <c r="B109" s="53" t="s">
        <v>264</v>
      </c>
      <c r="C109" s="53"/>
      <c r="D109" s="53"/>
      <c r="E109" s="53"/>
      <c r="F109" s="6"/>
      <c r="G109" s="7">
        <v>95</v>
      </c>
      <c r="H109" s="8" t="s">
        <v>145</v>
      </c>
      <c r="I109" s="8">
        <v>686755.02</v>
      </c>
      <c r="J109" s="8">
        <v>686755.02</v>
      </c>
      <c r="K109" s="8">
        <v>631599.24</v>
      </c>
      <c r="L109" s="49" t="s">
        <v>539</v>
      </c>
      <c r="M109" s="49"/>
      <c r="N109" s="50"/>
      <c r="O109" s="50"/>
      <c r="P109" s="8">
        <v>59820.62</v>
      </c>
      <c r="Q109" s="49">
        <v>4664.84</v>
      </c>
      <c r="R109" s="49"/>
      <c r="S109" s="9"/>
    </row>
    <row r="110" spans="1:19" ht="11.85" customHeight="1" x14ac:dyDescent="0.2">
      <c r="A110" s="48" t="s">
        <v>260</v>
      </c>
      <c r="B110" s="48"/>
      <c r="C110" s="48"/>
      <c r="D110" s="48"/>
      <c r="E110" s="48"/>
      <c r="F110" s="6"/>
      <c r="G110" s="7">
        <v>95</v>
      </c>
      <c r="H110" s="8" t="s">
        <v>145</v>
      </c>
      <c r="I110" s="8">
        <v>686755.02</v>
      </c>
      <c r="J110" s="8">
        <v>686755.02</v>
      </c>
      <c r="K110" s="8">
        <v>631599.24</v>
      </c>
      <c r="L110" s="49" t="s">
        <v>539</v>
      </c>
      <c r="M110" s="49"/>
      <c r="N110" s="50"/>
      <c r="O110" s="50"/>
      <c r="P110" s="8">
        <v>59820.62</v>
      </c>
      <c r="Q110" s="49">
        <v>4664.84</v>
      </c>
      <c r="R110" s="49"/>
      <c r="S110" s="9"/>
    </row>
    <row r="111" spans="1:19" ht="11.85" customHeight="1" x14ac:dyDescent="0.2">
      <c r="A111" s="51" t="s">
        <v>258</v>
      </c>
      <c r="B111" s="51"/>
      <c r="C111" s="51"/>
      <c r="D111" s="51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</row>
    <row r="112" spans="1:19" ht="11.1" customHeight="1" x14ac:dyDescent="0.2">
      <c r="A112" s="5"/>
      <c r="B112" s="53" t="s">
        <v>265</v>
      </c>
      <c r="C112" s="53"/>
      <c r="D112" s="53"/>
      <c r="E112" s="53"/>
      <c r="F112" s="6"/>
      <c r="G112" s="7">
        <v>95</v>
      </c>
      <c r="H112" s="8" t="s">
        <v>145</v>
      </c>
      <c r="I112" s="8">
        <v>7490649.5599999996</v>
      </c>
      <c r="J112" s="8">
        <v>7490649.5599999996</v>
      </c>
      <c r="K112" s="8">
        <v>6471676.1299999999</v>
      </c>
      <c r="L112" s="49" t="s">
        <v>540</v>
      </c>
      <c r="M112" s="49"/>
      <c r="N112" s="50"/>
      <c r="O112" s="50"/>
      <c r="P112" s="8">
        <v>1021106.55</v>
      </c>
      <c r="Q112" s="49">
        <v>2133.12</v>
      </c>
      <c r="R112" s="49"/>
      <c r="S112" s="9"/>
    </row>
    <row r="113" spans="1:19" ht="11.85" customHeight="1" x14ac:dyDescent="0.2">
      <c r="A113" s="48" t="s">
        <v>260</v>
      </c>
      <c r="B113" s="48"/>
      <c r="C113" s="48"/>
      <c r="D113" s="48"/>
      <c r="E113" s="48"/>
      <c r="F113" s="6"/>
      <c r="G113" s="7">
        <v>95</v>
      </c>
      <c r="H113" s="8" t="s">
        <v>145</v>
      </c>
      <c r="I113" s="8">
        <v>7490649.5599999996</v>
      </c>
      <c r="J113" s="8">
        <v>7490649.5599999996</v>
      </c>
      <c r="K113" s="8">
        <v>6471676.1299999999</v>
      </c>
      <c r="L113" s="49" t="s">
        <v>540</v>
      </c>
      <c r="M113" s="49"/>
      <c r="N113" s="50"/>
      <c r="O113" s="50"/>
      <c r="P113" s="8">
        <v>1021106.55</v>
      </c>
      <c r="Q113" s="49">
        <v>2133.12</v>
      </c>
      <c r="R113" s="49"/>
      <c r="S113" s="9"/>
    </row>
    <row r="114" spans="1:19" ht="11.85" customHeight="1" x14ac:dyDescent="0.2">
      <c r="A114" s="51" t="s">
        <v>258</v>
      </c>
      <c r="B114" s="51"/>
      <c r="C114" s="51"/>
      <c r="D114" s="51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</row>
    <row r="115" spans="1:19" ht="11.85" customHeight="1" x14ac:dyDescent="0.2">
      <c r="A115" s="5"/>
      <c r="B115" s="53" t="s">
        <v>267</v>
      </c>
      <c r="C115" s="53"/>
      <c r="D115" s="53"/>
      <c r="E115" s="53"/>
      <c r="F115" s="6"/>
      <c r="G115" s="7">
        <v>95</v>
      </c>
      <c r="H115" s="8" t="s">
        <v>145</v>
      </c>
      <c r="I115" s="8">
        <v>255390.36</v>
      </c>
      <c r="J115" s="8">
        <v>255390.36</v>
      </c>
      <c r="K115" s="8">
        <v>217722.23</v>
      </c>
      <c r="L115" s="49" t="s">
        <v>522</v>
      </c>
      <c r="M115" s="49"/>
      <c r="N115" s="50"/>
      <c r="O115" s="50"/>
      <c r="P115" s="8">
        <v>37668.129999999997</v>
      </c>
      <c r="Q115" s="49" t="s">
        <v>145</v>
      </c>
      <c r="R115" s="49"/>
      <c r="S115" s="9"/>
    </row>
    <row r="116" spans="1:19" ht="11.85" customHeight="1" x14ac:dyDescent="0.2">
      <c r="A116" s="48" t="s">
        <v>260</v>
      </c>
      <c r="B116" s="48"/>
      <c r="C116" s="48"/>
      <c r="D116" s="48"/>
      <c r="E116" s="48"/>
      <c r="F116" s="6"/>
      <c r="G116" s="7">
        <v>95</v>
      </c>
      <c r="H116" s="8" t="s">
        <v>145</v>
      </c>
      <c r="I116" s="8">
        <v>255390.36</v>
      </c>
      <c r="J116" s="8">
        <v>255390.36</v>
      </c>
      <c r="K116" s="8">
        <v>217722.23</v>
      </c>
      <c r="L116" s="49" t="s">
        <v>522</v>
      </c>
      <c r="M116" s="49"/>
      <c r="N116" s="50"/>
      <c r="O116" s="50"/>
      <c r="P116" s="8">
        <v>37668.129999999997</v>
      </c>
      <c r="Q116" s="49" t="s">
        <v>145</v>
      </c>
      <c r="R116" s="49"/>
      <c r="S116" s="9"/>
    </row>
    <row r="117" spans="1:19" ht="11.1" customHeight="1" x14ac:dyDescent="0.2">
      <c r="A117" s="51" t="s">
        <v>269</v>
      </c>
      <c r="B117" s="51"/>
      <c r="C117" s="51"/>
      <c r="D117" s="51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</row>
    <row r="118" spans="1:19" ht="11.85" customHeight="1" x14ac:dyDescent="0.2">
      <c r="A118" s="5"/>
      <c r="B118" s="53" t="s">
        <v>270</v>
      </c>
      <c r="C118" s="53"/>
      <c r="D118" s="53"/>
      <c r="E118" s="53"/>
      <c r="F118" s="6"/>
      <c r="G118" s="7">
        <v>95</v>
      </c>
      <c r="H118" s="8" t="s">
        <v>145</v>
      </c>
      <c r="I118" s="8">
        <v>24131624.16</v>
      </c>
      <c r="J118" s="8">
        <v>24131624.16</v>
      </c>
      <c r="K118" s="8">
        <v>21092724.32</v>
      </c>
      <c r="L118" s="49" t="s">
        <v>541</v>
      </c>
      <c r="M118" s="49"/>
      <c r="N118" s="50"/>
      <c r="O118" s="50"/>
      <c r="P118" s="8">
        <v>3108544.83</v>
      </c>
      <c r="Q118" s="49">
        <v>69644.990000000005</v>
      </c>
      <c r="R118" s="49"/>
      <c r="S118" s="9"/>
    </row>
    <row r="119" spans="1:19" ht="11.85" customHeight="1" x14ac:dyDescent="0.2">
      <c r="A119" s="48" t="s">
        <v>271</v>
      </c>
      <c r="B119" s="48"/>
      <c r="C119" s="48"/>
      <c r="D119" s="48"/>
      <c r="E119" s="48"/>
      <c r="F119" s="6"/>
      <c r="G119" s="7">
        <v>95</v>
      </c>
      <c r="H119" s="8" t="s">
        <v>145</v>
      </c>
      <c r="I119" s="8">
        <v>24131624.16</v>
      </c>
      <c r="J119" s="8">
        <v>24131624.16</v>
      </c>
      <c r="K119" s="8">
        <v>21092724.32</v>
      </c>
      <c r="L119" s="49" t="s">
        <v>541</v>
      </c>
      <c r="M119" s="49"/>
      <c r="N119" s="50"/>
      <c r="O119" s="50"/>
      <c r="P119" s="8">
        <v>3108544.83</v>
      </c>
      <c r="Q119" s="49">
        <v>69644.990000000005</v>
      </c>
      <c r="R119" s="49"/>
      <c r="S119" s="9"/>
    </row>
    <row r="120" spans="1:19" ht="11.85" customHeight="1" x14ac:dyDescent="0.2">
      <c r="A120" s="51" t="s">
        <v>272</v>
      </c>
      <c r="B120" s="51"/>
      <c r="C120" s="51"/>
      <c r="D120" s="51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</row>
    <row r="121" spans="1:19" ht="11.1" customHeight="1" x14ac:dyDescent="0.2">
      <c r="A121" s="5"/>
      <c r="B121" s="53" t="s">
        <v>273</v>
      </c>
      <c r="C121" s="53"/>
      <c r="D121" s="53"/>
      <c r="E121" s="53"/>
      <c r="F121" s="6"/>
      <c r="G121" s="7">
        <v>95</v>
      </c>
      <c r="H121" s="8">
        <v>393481.94</v>
      </c>
      <c r="I121" s="8">
        <v>2056194988.9400001</v>
      </c>
      <c r="J121" s="8">
        <v>2056194988.9400001</v>
      </c>
      <c r="K121" s="8">
        <v>1965230507.8</v>
      </c>
      <c r="L121" s="49" t="s">
        <v>542</v>
      </c>
      <c r="M121" s="49"/>
      <c r="N121" s="50"/>
      <c r="O121" s="50"/>
      <c r="P121" s="8">
        <v>93565252.909999996</v>
      </c>
      <c r="Q121" s="49">
        <v>1593228.48</v>
      </c>
      <c r="R121" s="49"/>
      <c r="S121" s="9"/>
    </row>
    <row r="122" spans="1:19" ht="11.85" customHeight="1" x14ac:dyDescent="0.2">
      <c r="A122" s="48" t="s">
        <v>274</v>
      </c>
      <c r="B122" s="48"/>
      <c r="C122" s="48"/>
      <c r="D122" s="48"/>
      <c r="E122" s="48"/>
      <c r="F122" s="6"/>
      <c r="G122" s="7">
        <v>95</v>
      </c>
      <c r="H122" s="8">
        <v>393481.94</v>
      </c>
      <c r="I122" s="8">
        <v>2056194988.9400001</v>
      </c>
      <c r="J122" s="8">
        <v>2056194988.9400001</v>
      </c>
      <c r="K122" s="8">
        <v>1965230507.8</v>
      </c>
      <c r="L122" s="49" t="s">
        <v>542</v>
      </c>
      <c r="M122" s="49"/>
      <c r="N122" s="50"/>
      <c r="O122" s="50"/>
      <c r="P122" s="8">
        <v>93565252.909999996</v>
      </c>
      <c r="Q122" s="49">
        <v>1593228.48</v>
      </c>
      <c r="R122" s="49"/>
      <c r="S122" s="9"/>
    </row>
    <row r="123" spans="1:19" ht="11.85" customHeight="1" x14ac:dyDescent="0.2">
      <c r="A123" s="51" t="s">
        <v>275</v>
      </c>
      <c r="B123" s="51"/>
      <c r="C123" s="51"/>
      <c r="D123" s="51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</row>
    <row r="124" spans="1:19" ht="11.85" customHeight="1" x14ac:dyDescent="0.2">
      <c r="A124" s="5"/>
      <c r="B124" s="53" t="s">
        <v>276</v>
      </c>
      <c r="C124" s="53"/>
      <c r="D124" s="53"/>
      <c r="E124" s="53"/>
      <c r="F124" s="6"/>
      <c r="G124" s="7">
        <v>95</v>
      </c>
      <c r="H124" s="8" t="s">
        <v>145</v>
      </c>
      <c r="I124" s="8" t="s">
        <v>211</v>
      </c>
      <c r="J124" s="8" t="s">
        <v>211</v>
      </c>
      <c r="K124" s="8" t="s">
        <v>211</v>
      </c>
      <c r="L124" s="49" t="s">
        <v>145</v>
      </c>
      <c r="M124" s="49"/>
      <c r="N124" s="50"/>
      <c r="O124" s="50"/>
      <c r="P124" s="8" t="s">
        <v>145</v>
      </c>
      <c r="Q124" s="49" t="s">
        <v>145</v>
      </c>
      <c r="R124" s="49"/>
      <c r="S124" s="9"/>
    </row>
    <row r="125" spans="1:19" ht="11.1" customHeight="1" x14ac:dyDescent="0.2">
      <c r="A125" s="48" t="s">
        <v>277</v>
      </c>
      <c r="B125" s="48"/>
      <c r="C125" s="48"/>
      <c r="D125" s="48"/>
      <c r="E125" s="48"/>
      <c r="F125" s="6"/>
      <c r="G125" s="7">
        <v>95</v>
      </c>
      <c r="H125" s="8" t="s">
        <v>145</v>
      </c>
      <c r="I125" s="8" t="s">
        <v>211</v>
      </c>
      <c r="J125" s="8" t="s">
        <v>211</v>
      </c>
      <c r="K125" s="8" t="s">
        <v>211</v>
      </c>
      <c r="L125" s="49" t="s">
        <v>145</v>
      </c>
      <c r="M125" s="49"/>
      <c r="N125" s="50"/>
      <c r="O125" s="50"/>
      <c r="P125" s="8" t="s">
        <v>145</v>
      </c>
      <c r="Q125" s="49" t="s">
        <v>145</v>
      </c>
      <c r="R125" s="49"/>
      <c r="S125" s="9"/>
    </row>
    <row r="126" spans="1:19" ht="11.85" customHeight="1" x14ac:dyDescent="0.2">
      <c r="A126" s="51" t="s">
        <v>283</v>
      </c>
      <c r="B126" s="51"/>
      <c r="C126" s="51"/>
      <c r="D126" s="51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</row>
    <row r="127" spans="1:19" ht="11.85" customHeight="1" x14ac:dyDescent="0.2">
      <c r="A127" s="5"/>
      <c r="B127" s="53" t="s">
        <v>284</v>
      </c>
      <c r="C127" s="53"/>
      <c r="D127" s="53"/>
      <c r="E127" s="53"/>
      <c r="F127" s="6"/>
      <c r="G127" s="7">
        <v>95</v>
      </c>
      <c r="H127" s="8" t="s">
        <v>145</v>
      </c>
      <c r="I127" s="8">
        <v>83763325.780000001</v>
      </c>
      <c r="J127" s="8">
        <v>83763325.780000001</v>
      </c>
      <c r="K127" s="8">
        <v>79829925.680000007</v>
      </c>
      <c r="L127" s="49" t="s">
        <v>543</v>
      </c>
      <c r="M127" s="49"/>
      <c r="N127" s="50"/>
      <c r="O127" s="50"/>
      <c r="P127" s="8">
        <v>4098799.8</v>
      </c>
      <c r="Q127" s="49">
        <v>103945.31</v>
      </c>
      <c r="R127" s="49"/>
      <c r="S127" s="9"/>
    </row>
    <row r="128" spans="1:19" ht="11.1" customHeight="1" x14ac:dyDescent="0.2">
      <c r="A128" s="48" t="s">
        <v>286</v>
      </c>
      <c r="B128" s="48"/>
      <c r="C128" s="48"/>
      <c r="D128" s="48"/>
      <c r="E128" s="48"/>
      <c r="F128" s="6"/>
      <c r="G128" s="7">
        <v>95</v>
      </c>
      <c r="H128" s="8" t="s">
        <v>145</v>
      </c>
      <c r="I128" s="8">
        <v>83763325.780000001</v>
      </c>
      <c r="J128" s="8">
        <v>83763325.780000001</v>
      </c>
      <c r="K128" s="8">
        <v>79829925.680000007</v>
      </c>
      <c r="L128" s="49" t="s">
        <v>543</v>
      </c>
      <c r="M128" s="49"/>
      <c r="N128" s="50"/>
      <c r="O128" s="50"/>
      <c r="P128" s="8">
        <v>4098799.8</v>
      </c>
      <c r="Q128" s="49">
        <v>103945.31</v>
      </c>
      <c r="R128" s="49"/>
      <c r="S128" s="9"/>
    </row>
    <row r="129" spans="1:19" ht="11.85" customHeight="1" x14ac:dyDescent="0.2">
      <c r="A129" s="51" t="s">
        <v>287</v>
      </c>
      <c r="B129" s="51"/>
      <c r="C129" s="51"/>
      <c r="D129" s="51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</row>
    <row r="130" spans="1:19" ht="11.85" customHeight="1" x14ac:dyDescent="0.2">
      <c r="A130" s="5"/>
      <c r="B130" s="53" t="s">
        <v>288</v>
      </c>
      <c r="C130" s="53"/>
      <c r="D130" s="53"/>
      <c r="E130" s="53"/>
      <c r="F130" s="6"/>
      <c r="G130" s="7">
        <v>95</v>
      </c>
      <c r="H130" s="8" t="s">
        <v>145</v>
      </c>
      <c r="I130" s="8">
        <v>5216769.24</v>
      </c>
      <c r="J130" s="8">
        <v>5216769.24</v>
      </c>
      <c r="K130" s="8">
        <v>4709216.62</v>
      </c>
      <c r="L130" s="49" t="s">
        <v>544</v>
      </c>
      <c r="M130" s="49"/>
      <c r="N130" s="50"/>
      <c r="O130" s="50"/>
      <c r="P130" s="8">
        <v>507952.55</v>
      </c>
      <c r="Q130" s="49" t="s">
        <v>545</v>
      </c>
      <c r="R130" s="49"/>
      <c r="S130" s="9"/>
    </row>
    <row r="131" spans="1:19" ht="11.85" customHeight="1" x14ac:dyDescent="0.2">
      <c r="A131" s="48" t="s">
        <v>289</v>
      </c>
      <c r="B131" s="48"/>
      <c r="C131" s="48"/>
      <c r="D131" s="48"/>
      <c r="E131" s="48"/>
      <c r="F131" s="6"/>
      <c r="G131" s="7">
        <v>95</v>
      </c>
      <c r="H131" s="8" t="s">
        <v>145</v>
      </c>
      <c r="I131" s="8">
        <v>5216769.24</v>
      </c>
      <c r="J131" s="8">
        <v>5216769.24</v>
      </c>
      <c r="K131" s="8">
        <v>4709216.62</v>
      </c>
      <c r="L131" s="49" t="s">
        <v>544</v>
      </c>
      <c r="M131" s="49"/>
      <c r="N131" s="50"/>
      <c r="O131" s="50"/>
      <c r="P131" s="8">
        <v>507952.55</v>
      </c>
      <c r="Q131" s="49" t="s">
        <v>545</v>
      </c>
      <c r="R131" s="49"/>
      <c r="S131" s="9"/>
    </row>
    <row r="132" spans="1:19" ht="11.1" customHeight="1" x14ac:dyDescent="0.2">
      <c r="A132" s="51" t="s">
        <v>287</v>
      </c>
      <c r="B132" s="51"/>
      <c r="C132" s="51"/>
      <c r="D132" s="51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</row>
    <row r="133" spans="1:19" ht="11.85" customHeight="1" x14ac:dyDescent="0.2">
      <c r="A133" s="5"/>
      <c r="B133" s="53" t="s">
        <v>290</v>
      </c>
      <c r="C133" s="53"/>
      <c r="D133" s="53"/>
      <c r="E133" s="53"/>
      <c r="F133" s="6"/>
      <c r="G133" s="7">
        <v>95</v>
      </c>
      <c r="H133" s="8" t="s">
        <v>145</v>
      </c>
      <c r="I133" s="8" t="s">
        <v>211</v>
      </c>
      <c r="J133" s="8" t="s">
        <v>211</v>
      </c>
      <c r="K133" s="8" t="s">
        <v>211</v>
      </c>
      <c r="L133" s="49" t="s">
        <v>145</v>
      </c>
      <c r="M133" s="49"/>
      <c r="N133" s="50"/>
      <c r="O133" s="50"/>
      <c r="P133" s="8" t="s">
        <v>145</v>
      </c>
      <c r="Q133" s="49" t="s">
        <v>145</v>
      </c>
      <c r="R133" s="49"/>
      <c r="S133" s="9"/>
    </row>
    <row r="134" spans="1:19" ht="11.85" customHeight="1" x14ac:dyDescent="0.2">
      <c r="A134" s="48" t="s">
        <v>289</v>
      </c>
      <c r="B134" s="48"/>
      <c r="C134" s="48"/>
      <c r="D134" s="48"/>
      <c r="E134" s="48"/>
      <c r="F134" s="6"/>
      <c r="G134" s="7">
        <v>95</v>
      </c>
      <c r="H134" s="8" t="s">
        <v>145</v>
      </c>
      <c r="I134" s="8" t="s">
        <v>211</v>
      </c>
      <c r="J134" s="8" t="s">
        <v>211</v>
      </c>
      <c r="K134" s="8" t="s">
        <v>211</v>
      </c>
      <c r="L134" s="49" t="s">
        <v>145</v>
      </c>
      <c r="M134" s="49"/>
      <c r="N134" s="50"/>
      <c r="O134" s="50"/>
      <c r="P134" s="8" t="s">
        <v>145</v>
      </c>
      <c r="Q134" s="49" t="s">
        <v>145</v>
      </c>
      <c r="R134" s="49"/>
      <c r="S134" s="9"/>
    </row>
    <row r="135" spans="1:19" ht="11.85" customHeight="1" x14ac:dyDescent="0.2">
      <c r="A135" s="51" t="s">
        <v>287</v>
      </c>
      <c r="B135" s="51"/>
      <c r="C135" s="51"/>
      <c r="D135" s="51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</row>
    <row r="136" spans="1:19" ht="11.1" customHeight="1" x14ac:dyDescent="0.2">
      <c r="A136" s="5"/>
      <c r="B136" s="53" t="s">
        <v>292</v>
      </c>
      <c r="C136" s="53"/>
      <c r="D136" s="53"/>
      <c r="E136" s="53"/>
      <c r="F136" s="6"/>
      <c r="G136" s="7">
        <v>95</v>
      </c>
      <c r="H136" s="8" t="s">
        <v>145</v>
      </c>
      <c r="I136" s="8">
        <v>8188.05</v>
      </c>
      <c r="J136" s="8">
        <v>8188.05</v>
      </c>
      <c r="K136" s="8">
        <v>25903.48</v>
      </c>
      <c r="L136" s="49" t="s">
        <v>546</v>
      </c>
      <c r="M136" s="49"/>
      <c r="N136" s="50"/>
      <c r="O136" s="50"/>
      <c r="P136" s="8" t="s">
        <v>547</v>
      </c>
      <c r="Q136" s="49">
        <v>17954.599999999999</v>
      </c>
      <c r="R136" s="49"/>
      <c r="S136" s="9"/>
    </row>
    <row r="137" spans="1:19" ht="11.85" customHeight="1" x14ac:dyDescent="0.2">
      <c r="A137" s="48" t="s">
        <v>289</v>
      </c>
      <c r="B137" s="48"/>
      <c r="C137" s="48"/>
      <c r="D137" s="48"/>
      <c r="E137" s="48"/>
      <c r="F137" s="6"/>
      <c r="G137" s="7">
        <v>95</v>
      </c>
      <c r="H137" s="8" t="s">
        <v>145</v>
      </c>
      <c r="I137" s="8">
        <v>8188.05</v>
      </c>
      <c r="J137" s="8">
        <v>8188.05</v>
      </c>
      <c r="K137" s="8">
        <v>25903.48</v>
      </c>
      <c r="L137" s="49" t="s">
        <v>546</v>
      </c>
      <c r="M137" s="49"/>
      <c r="N137" s="50"/>
      <c r="O137" s="50"/>
      <c r="P137" s="8" t="s">
        <v>547</v>
      </c>
      <c r="Q137" s="49">
        <v>17954.599999999999</v>
      </c>
      <c r="R137" s="49"/>
      <c r="S137" s="9"/>
    </row>
    <row r="138" spans="1:19" ht="11.85" customHeight="1" x14ac:dyDescent="0.2">
      <c r="A138" s="51" t="s">
        <v>287</v>
      </c>
      <c r="B138" s="51"/>
      <c r="C138" s="51"/>
      <c r="D138" s="51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</row>
    <row r="139" spans="1:19" ht="11.85" customHeight="1" x14ac:dyDescent="0.2">
      <c r="A139" s="5"/>
      <c r="B139" s="53" t="s">
        <v>294</v>
      </c>
      <c r="C139" s="53"/>
      <c r="D139" s="53"/>
      <c r="E139" s="53"/>
      <c r="F139" s="6"/>
      <c r="G139" s="7">
        <v>95</v>
      </c>
      <c r="H139" s="8" t="s">
        <v>145</v>
      </c>
      <c r="I139" s="8">
        <v>2295389.77</v>
      </c>
      <c r="J139" s="8">
        <v>2295389.77</v>
      </c>
      <c r="K139" s="8">
        <v>2264925.71</v>
      </c>
      <c r="L139" s="49" t="s">
        <v>347</v>
      </c>
      <c r="M139" s="49"/>
      <c r="N139" s="50"/>
      <c r="O139" s="50"/>
      <c r="P139" s="8">
        <v>82997.06</v>
      </c>
      <c r="Q139" s="49">
        <v>52533</v>
      </c>
      <c r="R139" s="49"/>
      <c r="S139" s="9"/>
    </row>
    <row r="140" spans="1:19" ht="11.1" customHeight="1" x14ac:dyDescent="0.2">
      <c r="A140" s="48" t="s">
        <v>289</v>
      </c>
      <c r="B140" s="48"/>
      <c r="C140" s="48"/>
      <c r="D140" s="48"/>
      <c r="E140" s="48"/>
      <c r="F140" s="6"/>
      <c r="G140" s="7">
        <v>95</v>
      </c>
      <c r="H140" s="8" t="s">
        <v>145</v>
      </c>
      <c r="I140" s="8">
        <v>2295389.77</v>
      </c>
      <c r="J140" s="8">
        <v>2295389.77</v>
      </c>
      <c r="K140" s="8">
        <v>2264925.71</v>
      </c>
      <c r="L140" s="49" t="s">
        <v>347</v>
      </c>
      <c r="M140" s="49"/>
      <c r="N140" s="50"/>
      <c r="O140" s="50"/>
      <c r="P140" s="8">
        <v>82997.06</v>
      </c>
      <c r="Q140" s="49">
        <v>52533</v>
      </c>
      <c r="R140" s="49"/>
      <c r="S140" s="9"/>
    </row>
    <row r="141" spans="1:19" ht="11.85" customHeight="1" x14ac:dyDescent="0.2">
      <c r="A141" s="51" t="s">
        <v>287</v>
      </c>
      <c r="B141" s="51"/>
      <c r="C141" s="51"/>
      <c r="D141" s="51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</row>
    <row r="142" spans="1:19" ht="11.85" customHeight="1" x14ac:dyDescent="0.2">
      <c r="A142" s="5"/>
      <c r="B142" s="53" t="s">
        <v>295</v>
      </c>
      <c r="C142" s="53"/>
      <c r="D142" s="53"/>
      <c r="E142" s="53"/>
      <c r="F142" s="6"/>
      <c r="G142" s="7">
        <v>95</v>
      </c>
      <c r="H142" s="8" t="s">
        <v>145</v>
      </c>
      <c r="I142" s="8">
        <v>8014703.5599999996</v>
      </c>
      <c r="J142" s="8">
        <v>8014703.5599999996</v>
      </c>
      <c r="K142" s="8">
        <v>7590015.0999999996</v>
      </c>
      <c r="L142" s="49" t="s">
        <v>377</v>
      </c>
      <c r="M142" s="49"/>
      <c r="N142" s="50"/>
      <c r="O142" s="50"/>
      <c r="P142" s="8">
        <v>426788.49</v>
      </c>
      <c r="Q142" s="49">
        <v>2100.0300000000002</v>
      </c>
      <c r="R142" s="49"/>
      <c r="S142" s="9"/>
    </row>
    <row r="143" spans="1:19" ht="11.85" customHeight="1" x14ac:dyDescent="0.2">
      <c r="A143" s="48" t="s">
        <v>289</v>
      </c>
      <c r="B143" s="48"/>
      <c r="C143" s="48"/>
      <c r="D143" s="48"/>
      <c r="E143" s="48"/>
      <c r="F143" s="6"/>
      <c r="G143" s="7">
        <v>95</v>
      </c>
      <c r="H143" s="8" t="s">
        <v>145</v>
      </c>
      <c r="I143" s="8">
        <v>8014703.5599999996</v>
      </c>
      <c r="J143" s="8">
        <v>8014703.5599999996</v>
      </c>
      <c r="K143" s="8">
        <v>7590015.0999999996</v>
      </c>
      <c r="L143" s="49" t="s">
        <v>377</v>
      </c>
      <c r="M143" s="49"/>
      <c r="N143" s="50"/>
      <c r="O143" s="50"/>
      <c r="P143" s="8">
        <v>426788.49</v>
      </c>
      <c r="Q143" s="49">
        <v>2100.0300000000002</v>
      </c>
      <c r="R143" s="49"/>
      <c r="S143" s="9"/>
    </row>
    <row r="144" spans="1:19" ht="11.1" customHeight="1" x14ac:dyDescent="0.2">
      <c r="A144" s="51" t="s">
        <v>287</v>
      </c>
      <c r="B144" s="51"/>
      <c r="C144" s="51"/>
      <c r="D144" s="51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</row>
    <row r="145" spans="1:19" ht="11.85" customHeight="1" x14ac:dyDescent="0.2">
      <c r="A145" s="5"/>
      <c r="B145" s="53" t="s">
        <v>298</v>
      </c>
      <c r="C145" s="53"/>
      <c r="D145" s="53"/>
      <c r="E145" s="53"/>
      <c r="F145" s="6"/>
      <c r="G145" s="7">
        <v>95</v>
      </c>
      <c r="H145" s="8" t="s">
        <v>145</v>
      </c>
      <c r="I145" s="8">
        <v>9912088.3900000006</v>
      </c>
      <c r="J145" s="8">
        <v>9912088.3900000006</v>
      </c>
      <c r="K145" s="8">
        <v>9255712.8000000007</v>
      </c>
      <c r="L145" s="49" t="s">
        <v>548</v>
      </c>
      <c r="M145" s="49"/>
      <c r="N145" s="50"/>
      <c r="O145" s="50"/>
      <c r="P145" s="8">
        <v>666253.18999999994</v>
      </c>
      <c r="Q145" s="49">
        <v>9877.6</v>
      </c>
      <c r="R145" s="49"/>
      <c r="S145" s="9"/>
    </row>
    <row r="146" spans="1:19" ht="11.85" customHeight="1" x14ac:dyDescent="0.2">
      <c r="A146" s="48" t="s">
        <v>289</v>
      </c>
      <c r="B146" s="48"/>
      <c r="C146" s="48"/>
      <c r="D146" s="48"/>
      <c r="E146" s="48"/>
      <c r="F146" s="6"/>
      <c r="G146" s="7">
        <v>95</v>
      </c>
      <c r="H146" s="8" t="s">
        <v>145</v>
      </c>
      <c r="I146" s="8">
        <v>9912088.3900000006</v>
      </c>
      <c r="J146" s="8">
        <v>9912088.3900000006</v>
      </c>
      <c r="K146" s="8">
        <v>9255712.8000000007</v>
      </c>
      <c r="L146" s="49" t="s">
        <v>548</v>
      </c>
      <c r="M146" s="49"/>
      <c r="N146" s="50"/>
      <c r="O146" s="50"/>
      <c r="P146" s="8">
        <v>666253.18999999994</v>
      </c>
      <c r="Q146" s="49">
        <v>9877.6</v>
      </c>
      <c r="R146" s="49"/>
      <c r="S146" s="9"/>
    </row>
    <row r="147" spans="1:19" ht="11.85" customHeight="1" x14ac:dyDescent="0.2">
      <c r="A147" s="51" t="s">
        <v>287</v>
      </c>
      <c r="B147" s="51"/>
      <c r="C147" s="51"/>
      <c r="D147" s="51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</row>
    <row r="148" spans="1:19" ht="11.1" customHeight="1" x14ac:dyDescent="0.2">
      <c r="A148" s="5"/>
      <c r="B148" s="53" t="s">
        <v>299</v>
      </c>
      <c r="C148" s="53"/>
      <c r="D148" s="53"/>
      <c r="E148" s="53"/>
      <c r="F148" s="6"/>
      <c r="G148" s="7">
        <v>95</v>
      </c>
      <c r="H148" s="8" t="s">
        <v>145</v>
      </c>
      <c r="I148" s="8">
        <v>7513444.8799999999</v>
      </c>
      <c r="J148" s="8">
        <v>7513444.8799999999</v>
      </c>
      <c r="K148" s="8">
        <v>6846356.6100000003</v>
      </c>
      <c r="L148" s="49" t="s">
        <v>549</v>
      </c>
      <c r="M148" s="49"/>
      <c r="N148" s="50"/>
      <c r="O148" s="50"/>
      <c r="P148" s="8">
        <v>667506.52</v>
      </c>
      <c r="Q148" s="49" t="s">
        <v>550</v>
      </c>
      <c r="R148" s="49"/>
      <c r="S148" s="9"/>
    </row>
    <row r="149" spans="1:19" ht="11.85" customHeight="1" x14ac:dyDescent="0.2">
      <c r="A149" s="48" t="s">
        <v>289</v>
      </c>
      <c r="B149" s="48"/>
      <c r="C149" s="48"/>
      <c r="D149" s="48"/>
      <c r="E149" s="48"/>
      <c r="F149" s="6"/>
      <c r="G149" s="7">
        <v>95</v>
      </c>
      <c r="H149" s="8" t="s">
        <v>145</v>
      </c>
      <c r="I149" s="8">
        <v>7513444.8799999999</v>
      </c>
      <c r="J149" s="8">
        <v>7513444.8799999999</v>
      </c>
      <c r="K149" s="8">
        <v>6846356.6100000003</v>
      </c>
      <c r="L149" s="49" t="s">
        <v>549</v>
      </c>
      <c r="M149" s="49"/>
      <c r="N149" s="50"/>
      <c r="O149" s="50"/>
      <c r="P149" s="8">
        <v>667506.52</v>
      </c>
      <c r="Q149" s="49" t="s">
        <v>550</v>
      </c>
      <c r="R149" s="49"/>
      <c r="S149" s="9"/>
    </row>
    <row r="150" spans="1:19" ht="11.85" customHeight="1" x14ac:dyDescent="0.2">
      <c r="A150" s="51" t="s">
        <v>300</v>
      </c>
      <c r="B150" s="51"/>
      <c r="C150" s="51"/>
      <c r="D150" s="51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</row>
    <row r="151" spans="1:19" ht="11.85" customHeight="1" x14ac:dyDescent="0.2">
      <c r="A151" s="5"/>
      <c r="B151" s="53" t="s">
        <v>301</v>
      </c>
      <c r="C151" s="53"/>
      <c r="D151" s="53"/>
      <c r="E151" s="53"/>
      <c r="F151" s="6"/>
      <c r="G151" s="7">
        <v>95</v>
      </c>
      <c r="H151" s="8" t="s">
        <v>145</v>
      </c>
      <c r="I151" s="8">
        <v>39120879.890000001</v>
      </c>
      <c r="J151" s="8">
        <v>39120879.890000001</v>
      </c>
      <c r="K151" s="8">
        <v>37782752.520000003</v>
      </c>
      <c r="L151" s="49" t="s">
        <v>551</v>
      </c>
      <c r="M151" s="49"/>
      <c r="N151" s="50"/>
      <c r="O151" s="50"/>
      <c r="P151" s="8">
        <v>1386732.25</v>
      </c>
      <c r="Q151" s="49">
        <v>48604.88</v>
      </c>
      <c r="R151" s="49"/>
      <c r="S151" s="9"/>
    </row>
    <row r="152" spans="1:19" ht="11.1" customHeight="1" x14ac:dyDescent="0.2">
      <c r="A152" s="48" t="s">
        <v>302</v>
      </c>
      <c r="B152" s="48"/>
      <c r="C152" s="48"/>
      <c r="D152" s="48"/>
      <c r="E152" s="48"/>
      <c r="F152" s="6"/>
      <c r="G152" s="7">
        <v>95</v>
      </c>
      <c r="H152" s="8" t="s">
        <v>145</v>
      </c>
      <c r="I152" s="8">
        <v>39120879.890000001</v>
      </c>
      <c r="J152" s="8">
        <v>39120879.890000001</v>
      </c>
      <c r="K152" s="8">
        <v>37782752.520000003</v>
      </c>
      <c r="L152" s="49" t="s">
        <v>551</v>
      </c>
      <c r="M152" s="49"/>
      <c r="N152" s="50"/>
      <c r="O152" s="50"/>
      <c r="P152" s="8">
        <v>1386732.25</v>
      </c>
      <c r="Q152" s="49">
        <v>48604.88</v>
      </c>
      <c r="R152" s="49"/>
      <c r="S152" s="9"/>
    </row>
    <row r="153" spans="1:19" ht="11.1" customHeight="1" x14ac:dyDescent="0.2">
      <c r="A153" s="51" t="s">
        <v>303</v>
      </c>
      <c r="B153" s="51"/>
      <c r="C153" s="51"/>
      <c r="D153" s="51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</row>
    <row r="154" spans="1:19" ht="11.85" customHeight="1" x14ac:dyDescent="0.2">
      <c r="A154" s="5"/>
      <c r="B154" s="53" t="s">
        <v>308</v>
      </c>
      <c r="C154" s="53"/>
      <c r="D154" s="53"/>
      <c r="E154" s="53"/>
      <c r="F154" s="6"/>
      <c r="G154" s="7">
        <v>95</v>
      </c>
      <c r="H154" s="8" t="s">
        <v>145</v>
      </c>
      <c r="I154" s="8">
        <v>3344727.11</v>
      </c>
      <c r="J154" s="8">
        <v>3344727.11</v>
      </c>
      <c r="K154" s="8">
        <v>3081282.09</v>
      </c>
      <c r="L154" s="49" t="s">
        <v>552</v>
      </c>
      <c r="M154" s="49"/>
      <c r="N154" s="50"/>
      <c r="O154" s="50"/>
      <c r="P154" s="8">
        <v>263445.02</v>
      </c>
      <c r="Q154" s="49" t="s">
        <v>145</v>
      </c>
      <c r="R154" s="49"/>
      <c r="S154" s="9"/>
    </row>
    <row r="155" spans="1:19" ht="11.85" customHeight="1" x14ac:dyDescent="0.2">
      <c r="A155" s="48" t="s">
        <v>305</v>
      </c>
      <c r="B155" s="48"/>
      <c r="C155" s="48"/>
      <c r="D155" s="48"/>
      <c r="E155" s="48"/>
      <c r="F155" s="6"/>
      <c r="G155" s="7">
        <v>95</v>
      </c>
      <c r="H155" s="8" t="s">
        <v>145</v>
      </c>
      <c r="I155" s="8">
        <v>3344727.11</v>
      </c>
      <c r="J155" s="8">
        <v>3344727.11</v>
      </c>
      <c r="K155" s="8">
        <v>3081282.09</v>
      </c>
      <c r="L155" s="49" t="s">
        <v>552</v>
      </c>
      <c r="M155" s="49"/>
      <c r="N155" s="50"/>
      <c r="O155" s="50"/>
      <c r="P155" s="8">
        <v>263445.02</v>
      </c>
      <c r="Q155" s="49" t="s">
        <v>145</v>
      </c>
      <c r="R155" s="49"/>
      <c r="S155" s="9"/>
    </row>
    <row r="156" spans="1:19" ht="11.85" customHeight="1" x14ac:dyDescent="0.2">
      <c r="A156" s="51" t="s">
        <v>311</v>
      </c>
      <c r="B156" s="51"/>
      <c r="C156" s="51"/>
      <c r="D156" s="51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</row>
    <row r="157" spans="1:19" ht="11.1" customHeight="1" x14ac:dyDescent="0.2">
      <c r="A157" s="5"/>
      <c r="B157" s="53" t="s">
        <v>312</v>
      </c>
      <c r="C157" s="53"/>
      <c r="D157" s="53"/>
      <c r="E157" s="53"/>
      <c r="F157" s="6"/>
      <c r="G157" s="7">
        <v>95</v>
      </c>
      <c r="H157" s="8" t="s">
        <v>145</v>
      </c>
      <c r="I157" s="8">
        <v>5421023.0099999998</v>
      </c>
      <c r="J157" s="8">
        <v>5421023.0099999998</v>
      </c>
      <c r="K157" s="8">
        <v>5216331.54</v>
      </c>
      <c r="L157" s="49" t="s">
        <v>391</v>
      </c>
      <c r="M157" s="49"/>
      <c r="N157" s="50"/>
      <c r="O157" s="50"/>
      <c r="P157" s="8">
        <v>205665.94</v>
      </c>
      <c r="Q157" s="49" t="s">
        <v>553</v>
      </c>
      <c r="R157" s="49"/>
      <c r="S157" s="9"/>
    </row>
    <row r="158" spans="1:19" ht="11.85" customHeight="1" x14ac:dyDescent="0.2">
      <c r="A158" s="48" t="s">
        <v>313</v>
      </c>
      <c r="B158" s="48"/>
      <c r="C158" s="48"/>
      <c r="D158" s="48"/>
      <c r="E158" s="48"/>
      <c r="F158" s="6"/>
      <c r="G158" s="7">
        <v>95</v>
      </c>
      <c r="H158" s="8" t="s">
        <v>145</v>
      </c>
      <c r="I158" s="8">
        <v>5421023.0099999998</v>
      </c>
      <c r="J158" s="8">
        <v>5421023.0099999998</v>
      </c>
      <c r="K158" s="8">
        <v>5216331.54</v>
      </c>
      <c r="L158" s="49" t="s">
        <v>391</v>
      </c>
      <c r="M158" s="49"/>
      <c r="N158" s="50"/>
      <c r="O158" s="50"/>
      <c r="P158" s="8">
        <v>205665.94</v>
      </c>
      <c r="Q158" s="49" t="s">
        <v>553</v>
      </c>
      <c r="R158" s="49"/>
      <c r="S158" s="9"/>
    </row>
    <row r="159" spans="1:19" ht="11.85" customHeight="1" x14ac:dyDescent="0.2">
      <c r="A159" s="51" t="s">
        <v>314</v>
      </c>
      <c r="B159" s="51"/>
      <c r="C159" s="51"/>
      <c r="D159" s="51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</row>
    <row r="160" spans="1:19" ht="11.85" customHeight="1" x14ac:dyDescent="0.2">
      <c r="A160" s="5"/>
      <c r="B160" s="53" t="s">
        <v>318</v>
      </c>
      <c r="C160" s="53"/>
      <c r="D160" s="53"/>
      <c r="E160" s="53"/>
      <c r="F160" s="6"/>
      <c r="G160" s="7">
        <v>95</v>
      </c>
      <c r="H160" s="8" t="s">
        <v>145</v>
      </c>
      <c r="I160" s="8">
        <v>10705694.279999999</v>
      </c>
      <c r="J160" s="8">
        <v>10705694.279999999</v>
      </c>
      <c r="K160" s="8">
        <v>10164019.65</v>
      </c>
      <c r="L160" s="49" t="s">
        <v>554</v>
      </c>
      <c r="M160" s="49"/>
      <c r="N160" s="50"/>
      <c r="O160" s="50"/>
      <c r="P160" s="8">
        <v>542610.84</v>
      </c>
      <c r="Q160" s="49" t="s">
        <v>555</v>
      </c>
      <c r="R160" s="49"/>
      <c r="S160" s="9"/>
    </row>
    <row r="161" spans="1:19" ht="11.1" customHeight="1" x14ac:dyDescent="0.2">
      <c r="A161" s="48" t="s">
        <v>316</v>
      </c>
      <c r="B161" s="48"/>
      <c r="C161" s="48"/>
      <c r="D161" s="48"/>
      <c r="E161" s="48"/>
      <c r="F161" s="6"/>
      <c r="G161" s="7">
        <v>95</v>
      </c>
      <c r="H161" s="8" t="s">
        <v>145</v>
      </c>
      <c r="I161" s="8">
        <v>10705694.279999999</v>
      </c>
      <c r="J161" s="8">
        <v>10705694.279999999</v>
      </c>
      <c r="K161" s="8">
        <v>10164019.65</v>
      </c>
      <c r="L161" s="49" t="s">
        <v>554</v>
      </c>
      <c r="M161" s="49"/>
      <c r="N161" s="50"/>
      <c r="O161" s="50"/>
      <c r="P161" s="8">
        <v>542610.84</v>
      </c>
      <c r="Q161" s="49" t="s">
        <v>555</v>
      </c>
      <c r="R161" s="49"/>
      <c r="S161" s="9"/>
    </row>
    <row r="162" spans="1:19" ht="11.85" customHeight="1" x14ac:dyDescent="0.2">
      <c r="A162" s="51" t="s">
        <v>314</v>
      </c>
      <c r="B162" s="51"/>
      <c r="C162" s="51"/>
      <c r="D162" s="51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</row>
    <row r="163" spans="1:19" ht="11.85" customHeight="1" x14ac:dyDescent="0.2">
      <c r="A163" s="5"/>
      <c r="B163" s="53" t="s">
        <v>319</v>
      </c>
      <c r="C163" s="53"/>
      <c r="D163" s="53"/>
      <c r="E163" s="53"/>
      <c r="F163" s="6"/>
      <c r="G163" s="7">
        <v>95</v>
      </c>
      <c r="H163" s="8" t="s">
        <v>145</v>
      </c>
      <c r="I163" s="8">
        <v>747483.09</v>
      </c>
      <c r="J163" s="8">
        <v>747483.09</v>
      </c>
      <c r="K163" s="8">
        <v>647481.37</v>
      </c>
      <c r="L163" s="49" t="s">
        <v>556</v>
      </c>
      <c r="M163" s="49"/>
      <c r="N163" s="50"/>
      <c r="O163" s="50"/>
      <c r="P163" s="8">
        <v>100001.72</v>
      </c>
      <c r="Q163" s="49" t="s">
        <v>145</v>
      </c>
      <c r="R163" s="49"/>
      <c r="S163" s="9"/>
    </row>
    <row r="164" spans="1:19" ht="11.85" customHeight="1" x14ac:dyDescent="0.2">
      <c r="A164" s="48" t="s">
        <v>316</v>
      </c>
      <c r="B164" s="48"/>
      <c r="C164" s="48"/>
      <c r="D164" s="48"/>
      <c r="E164" s="48"/>
      <c r="F164" s="6"/>
      <c r="G164" s="7">
        <v>95</v>
      </c>
      <c r="H164" s="8" t="s">
        <v>145</v>
      </c>
      <c r="I164" s="8">
        <v>747483.09</v>
      </c>
      <c r="J164" s="8">
        <v>747483.09</v>
      </c>
      <c r="K164" s="8">
        <v>647481.37</v>
      </c>
      <c r="L164" s="49" t="s">
        <v>556</v>
      </c>
      <c r="M164" s="49"/>
      <c r="N164" s="50"/>
      <c r="O164" s="50"/>
      <c r="P164" s="8">
        <v>100001.72</v>
      </c>
      <c r="Q164" s="49" t="s">
        <v>145</v>
      </c>
      <c r="R164" s="49"/>
      <c r="S164" s="9"/>
    </row>
    <row r="165" spans="1:19" ht="11.1" customHeight="1" x14ac:dyDescent="0.2">
      <c r="A165" s="51" t="s">
        <v>320</v>
      </c>
      <c r="B165" s="51"/>
      <c r="C165" s="51"/>
      <c r="D165" s="51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</row>
    <row r="166" spans="1:19" ht="11.85" customHeight="1" x14ac:dyDescent="0.2">
      <c r="A166" s="5"/>
      <c r="B166" s="53" t="s">
        <v>321</v>
      </c>
      <c r="C166" s="53"/>
      <c r="D166" s="53"/>
      <c r="E166" s="53"/>
      <c r="F166" s="6"/>
      <c r="G166" s="7">
        <v>95</v>
      </c>
      <c r="H166" s="8">
        <v>15647.62</v>
      </c>
      <c r="I166" s="8">
        <v>362440539.25</v>
      </c>
      <c r="J166" s="8">
        <v>362440539.25</v>
      </c>
      <c r="K166" s="8">
        <v>342945265.91000003</v>
      </c>
      <c r="L166" s="49" t="s">
        <v>373</v>
      </c>
      <c r="M166" s="49"/>
      <c r="N166" s="50"/>
      <c r="O166" s="50"/>
      <c r="P166" s="8">
        <v>19953533.039999999</v>
      </c>
      <c r="Q166" s="49">
        <v>322833.52</v>
      </c>
      <c r="R166" s="49"/>
      <c r="S166" s="9"/>
    </row>
    <row r="167" spans="1:19" ht="11.1" customHeight="1" x14ac:dyDescent="0.2">
      <c r="A167" s="48" t="s">
        <v>322</v>
      </c>
      <c r="B167" s="48"/>
      <c r="C167" s="48"/>
      <c r="D167" s="48"/>
      <c r="E167" s="48"/>
      <c r="F167" s="6"/>
      <c r="G167" s="7">
        <v>95</v>
      </c>
      <c r="H167" s="8">
        <v>15647.62</v>
      </c>
      <c r="I167" s="8">
        <v>362440539.25</v>
      </c>
      <c r="J167" s="8">
        <v>362440539.25</v>
      </c>
      <c r="K167" s="8">
        <v>342945265.91000003</v>
      </c>
      <c r="L167" s="49" t="s">
        <v>373</v>
      </c>
      <c r="M167" s="49"/>
      <c r="N167" s="50"/>
      <c r="O167" s="50"/>
      <c r="P167" s="8">
        <v>19953533.039999999</v>
      </c>
      <c r="Q167" s="49">
        <v>322833.52</v>
      </c>
      <c r="R167" s="49"/>
      <c r="S167" s="9"/>
    </row>
    <row r="168" spans="1:19" ht="11.85" customHeight="1" x14ac:dyDescent="0.2">
      <c r="A168" s="51" t="s">
        <v>323</v>
      </c>
      <c r="B168" s="51"/>
      <c r="C168" s="51"/>
      <c r="D168" s="51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</row>
    <row r="169" spans="1:19" ht="11.85" customHeight="1" x14ac:dyDescent="0.2">
      <c r="A169" s="5"/>
      <c r="B169" s="53" t="s">
        <v>328</v>
      </c>
      <c r="C169" s="53"/>
      <c r="D169" s="53"/>
      <c r="E169" s="53"/>
      <c r="F169" s="6"/>
      <c r="G169" s="7">
        <v>95</v>
      </c>
      <c r="H169" s="8" t="s">
        <v>145</v>
      </c>
      <c r="I169" s="8">
        <v>6282071.8600000003</v>
      </c>
      <c r="J169" s="8">
        <v>6282071.8600000003</v>
      </c>
      <c r="K169" s="8">
        <v>6011393.96</v>
      </c>
      <c r="L169" s="49" t="s">
        <v>557</v>
      </c>
      <c r="M169" s="49"/>
      <c r="N169" s="50"/>
      <c r="O169" s="50"/>
      <c r="P169" s="8">
        <v>273949</v>
      </c>
      <c r="Q169" s="49">
        <v>3271.1</v>
      </c>
      <c r="R169" s="49"/>
      <c r="S169" s="9"/>
    </row>
    <row r="170" spans="1:19" ht="11.85" customHeight="1" x14ac:dyDescent="0.2">
      <c r="A170" s="48" t="s">
        <v>325</v>
      </c>
      <c r="B170" s="48"/>
      <c r="C170" s="48"/>
      <c r="D170" s="48"/>
      <c r="E170" s="48"/>
      <c r="F170" s="6"/>
      <c r="G170" s="7">
        <v>95</v>
      </c>
      <c r="H170" s="8" t="s">
        <v>145</v>
      </c>
      <c r="I170" s="8">
        <v>6282071.8600000003</v>
      </c>
      <c r="J170" s="8">
        <v>6282071.8600000003</v>
      </c>
      <c r="K170" s="8">
        <v>6011393.96</v>
      </c>
      <c r="L170" s="49" t="s">
        <v>557</v>
      </c>
      <c r="M170" s="49"/>
      <c r="N170" s="50"/>
      <c r="O170" s="50"/>
      <c r="P170" s="8">
        <v>273949</v>
      </c>
      <c r="Q170" s="49">
        <v>3271.1</v>
      </c>
      <c r="R170" s="49"/>
      <c r="S170" s="9"/>
    </row>
    <row r="171" spans="1:19" ht="11.1" customHeight="1" x14ac:dyDescent="0.2">
      <c r="A171" s="51" t="s">
        <v>330</v>
      </c>
      <c r="B171" s="51"/>
      <c r="C171" s="51"/>
      <c r="D171" s="51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</row>
    <row r="172" spans="1:19" ht="11.85" customHeight="1" x14ac:dyDescent="0.2">
      <c r="A172" s="5"/>
      <c r="B172" s="53" t="s">
        <v>331</v>
      </c>
      <c r="C172" s="53"/>
      <c r="D172" s="53"/>
      <c r="E172" s="53"/>
      <c r="F172" s="6"/>
      <c r="G172" s="7">
        <v>95</v>
      </c>
      <c r="H172" s="8">
        <v>-264156.23</v>
      </c>
      <c r="I172" s="8">
        <v>454708395.74000001</v>
      </c>
      <c r="J172" s="8">
        <v>454708395.74000001</v>
      </c>
      <c r="K172" s="8">
        <v>435345277.07999998</v>
      </c>
      <c r="L172" s="49" t="s">
        <v>558</v>
      </c>
      <c r="M172" s="49"/>
      <c r="N172" s="50"/>
      <c r="O172" s="50"/>
      <c r="P172" s="8">
        <v>19378894.98</v>
      </c>
      <c r="Q172" s="49">
        <v>271723.95</v>
      </c>
      <c r="R172" s="49"/>
      <c r="S172" s="9"/>
    </row>
    <row r="173" spans="1:19" ht="11.85" customHeight="1" x14ac:dyDescent="0.2">
      <c r="A173" s="48" t="s">
        <v>332</v>
      </c>
      <c r="B173" s="48"/>
      <c r="C173" s="48"/>
      <c r="D173" s="48"/>
      <c r="E173" s="48"/>
      <c r="F173" s="6"/>
      <c r="G173" s="7">
        <v>95</v>
      </c>
      <c r="H173" s="8">
        <v>-264156.23</v>
      </c>
      <c r="I173" s="8">
        <v>454708395.74000001</v>
      </c>
      <c r="J173" s="8">
        <v>454708395.74000001</v>
      </c>
      <c r="K173" s="8">
        <v>435345277.07999998</v>
      </c>
      <c r="L173" s="49" t="s">
        <v>558</v>
      </c>
      <c r="M173" s="49"/>
      <c r="N173" s="50"/>
      <c r="O173" s="50"/>
      <c r="P173" s="8">
        <v>19378894.98</v>
      </c>
      <c r="Q173" s="49">
        <v>271723.95</v>
      </c>
      <c r="R173" s="49"/>
      <c r="S173" s="9"/>
    </row>
    <row r="174" spans="1:19" ht="11.85" customHeight="1" x14ac:dyDescent="0.2">
      <c r="A174" s="51" t="s">
        <v>333</v>
      </c>
      <c r="B174" s="51"/>
      <c r="C174" s="51"/>
      <c r="D174" s="51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</row>
    <row r="175" spans="1:19" ht="11.1" customHeight="1" x14ac:dyDescent="0.2">
      <c r="A175" s="5"/>
      <c r="B175" s="53" t="s">
        <v>334</v>
      </c>
      <c r="C175" s="53"/>
      <c r="D175" s="53"/>
      <c r="E175" s="53"/>
      <c r="F175" s="6"/>
      <c r="G175" s="7">
        <v>95</v>
      </c>
      <c r="H175" s="8" t="s">
        <v>145</v>
      </c>
      <c r="I175" s="8">
        <v>4900752.3899999997</v>
      </c>
      <c r="J175" s="8">
        <v>4900752.3899999997</v>
      </c>
      <c r="K175" s="8">
        <v>4657848.3899999997</v>
      </c>
      <c r="L175" s="49" t="s">
        <v>559</v>
      </c>
      <c r="M175" s="49"/>
      <c r="N175" s="50"/>
      <c r="O175" s="50"/>
      <c r="P175" s="8">
        <v>243133.5</v>
      </c>
      <c r="Q175" s="49" t="s">
        <v>560</v>
      </c>
      <c r="R175" s="49"/>
      <c r="S175" s="9"/>
    </row>
    <row r="176" spans="1:19" ht="11.85" customHeight="1" x14ac:dyDescent="0.2">
      <c r="A176" s="48" t="s">
        <v>335</v>
      </c>
      <c r="B176" s="48"/>
      <c r="C176" s="48"/>
      <c r="D176" s="48"/>
      <c r="E176" s="48"/>
      <c r="F176" s="6"/>
      <c r="G176" s="7">
        <v>95</v>
      </c>
      <c r="H176" s="8" t="s">
        <v>145</v>
      </c>
      <c r="I176" s="8">
        <v>4900752.3899999997</v>
      </c>
      <c r="J176" s="8">
        <v>4900752.3899999997</v>
      </c>
      <c r="K176" s="8">
        <v>4657848.3899999997</v>
      </c>
      <c r="L176" s="49" t="s">
        <v>559</v>
      </c>
      <c r="M176" s="49"/>
      <c r="N176" s="50"/>
      <c r="O176" s="50"/>
      <c r="P176" s="8">
        <v>243133.5</v>
      </c>
      <c r="Q176" s="49" t="s">
        <v>560</v>
      </c>
      <c r="R176" s="49"/>
      <c r="S176" s="9"/>
    </row>
    <row r="177" spans="1:19" ht="11.85" customHeight="1" x14ac:dyDescent="0.2">
      <c r="A177" s="64" t="s">
        <v>340</v>
      </c>
      <c r="B177" s="64"/>
      <c r="C177" s="64"/>
      <c r="D177" s="64"/>
      <c r="E177" s="64"/>
      <c r="F177" s="10">
        <v>193049</v>
      </c>
      <c r="G177" s="10">
        <v>193049</v>
      </c>
      <c r="H177" s="8">
        <v>646623.82999999996</v>
      </c>
      <c r="I177" s="8">
        <v>3894407237.0300002</v>
      </c>
      <c r="J177" s="8">
        <v>3894407237.0300002</v>
      </c>
      <c r="K177" s="8">
        <v>3710718161.73</v>
      </c>
      <c r="L177" s="49" t="s">
        <v>561</v>
      </c>
      <c r="M177" s="49"/>
      <c r="N177" s="65"/>
      <c r="O177" s="65"/>
      <c r="P177" s="8">
        <v>190597113.56</v>
      </c>
      <c r="Q177" s="49">
        <v>4799636.7</v>
      </c>
      <c r="R177" s="49"/>
      <c r="S177" s="9"/>
    </row>
    <row r="178" spans="1:19" ht="11.85" customHeight="1" x14ac:dyDescent="0.2">
      <c r="A178" s="66"/>
      <c r="B178" s="66"/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7">
        <v>185797476.86000001</v>
      </c>
      <c r="P178" s="67"/>
      <c r="Q178" s="67"/>
      <c r="R178" s="67"/>
      <c r="S178" s="67"/>
    </row>
    <row r="179" spans="1:19" ht="31.7" customHeight="1" x14ac:dyDescent="0.2">
      <c r="A179" s="68" t="s">
        <v>341</v>
      </c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</row>
    <row r="180" spans="1:19" ht="73.5" customHeight="1" x14ac:dyDescent="0.2"/>
    <row r="181" spans="1:19" ht="73.5" customHeight="1" x14ac:dyDescent="0.2"/>
    <row r="182" spans="1:19" ht="73.5" customHeight="1" x14ac:dyDescent="0.2"/>
    <row r="183" spans="1:19" ht="47.85" customHeight="1" x14ac:dyDescent="0.2"/>
    <row r="184" spans="1:19" ht="47.1" customHeight="1" thickBo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</sheetData>
  <mergeCells count="586">
    <mergeCell ref="A178:N178"/>
    <mergeCell ref="O178:S178"/>
    <mergeCell ref="A179:S179"/>
    <mergeCell ref="A176:E176"/>
    <mergeCell ref="L176:M176"/>
    <mergeCell ref="N176:O176"/>
    <mergeCell ref="Q176:R176"/>
    <mergeCell ref="A177:E177"/>
    <mergeCell ref="L177:M177"/>
    <mergeCell ref="N177:O177"/>
    <mergeCell ref="Q177:R177"/>
    <mergeCell ref="A174:D174"/>
    <mergeCell ref="E174:S174"/>
    <mergeCell ref="B175:E175"/>
    <mergeCell ref="L175:M175"/>
    <mergeCell ref="N175:O175"/>
    <mergeCell ref="Q175:R175"/>
    <mergeCell ref="B172:E172"/>
    <mergeCell ref="L172:M172"/>
    <mergeCell ref="N172:O172"/>
    <mergeCell ref="Q172:R172"/>
    <mergeCell ref="A173:E173"/>
    <mergeCell ref="L173:M173"/>
    <mergeCell ref="N173:O173"/>
    <mergeCell ref="Q173:R173"/>
    <mergeCell ref="A170:E170"/>
    <mergeCell ref="L170:M170"/>
    <mergeCell ref="N170:O170"/>
    <mergeCell ref="Q170:R170"/>
    <mergeCell ref="A171:D171"/>
    <mergeCell ref="E171:S171"/>
    <mergeCell ref="A168:D168"/>
    <mergeCell ref="E168:S168"/>
    <mergeCell ref="B169:E169"/>
    <mergeCell ref="L169:M169"/>
    <mergeCell ref="N169:O169"/>
    <mergeCell ref="Q169:R169"/>
    <mergeCell ref="B166:E166"/>
    <mergeCell ref="L166:M166"/>
    <mergeCell ref="N166:O166"/>
    <mergeCell ref="Q166:R166"/>
    <mergeCell ref="A167:E167"/>
    <mergeCell ref="L167:M167"/>
    <mergeCell ref="N167:O167"/>
    <mergeCell ref="Q167:R167"/>
    <mergeCell ref="A164:E164"/>
    <mergeCell ref="L164:M164"/>
    <mergeCell ref="N164:O164"/>
    <mergeCell ref="Q164:R164"/>
    <mergeCell ref="A165:D165"/>
    <mergeCell ref="E165:S165"/>
    <mergeCell ref="A162:D162"/>
    <mergeCell ref="E162:S162"/>
    <mergeCell ref="B163:E163"/>
    <mergeCell ref="L163:M163"/>
    <mergeCell ref="N163:O163"/>
    <mergeCell ref="Q163:R163"/>
    <mergeCell ref="B160:E160"/>
    <mergeCell ref="L160:M160"/>
    <mergeCell ref="N160:O160"/>
    <mergeCell ref="Q160:R160"/>
    <mergeCell ref="A161:E161"/>
    <mergeCell ref="L161:M161"/>
    <mergeCell ref="N161:O161"/>
    <mergeCell ref="Q161:R161"/>
    <mergeCell ref="A158:E158"/>
    <mergeCell ref="L158:M158"/>
    <mergeCell ref="N158:O158"/>
    <mergeCell ref="Q158:R158"/>
    <mergeCell ref="A159:D159"/>
    <mergeCell ref="E159:S159"/>
    <mergeCell ref="A156:D156"/>
    <mergeCell ref="E156:S156"/>
    <mergeCell ref="B157:E157"/>
    <mergeCell ref="L157:M157"/>
    <mergeCell ref="N157:O157"/>
    <mergeCell ref="Q157:R157"/>
    <mergeCell ref="B154:E154"/>
    <mergeCell ref="L154:M154"/>
    <mergeCell ref="N154:O154"/>
    <mergeCell ref="Q154:R154"/>
    <mergeCell ref="A155:E155"/>
    <mergeCell ref="L155:M155"/>
    <mergeCell ref="N155:O155"/>
    <mergeCell ref="Q155:R155"/>
    <mergeCell ref="A152:E152"/>
    <mergeCell ref="L152:M152"/>
    <mergeCell ref="N152:O152"/>
    <mergeCell ref="Q152:R152"/>
    <mergeCell ref="A153:D153"/>
    <mergeCell ref="E153:S153"/>
    <mergeCell ref="A150:D150"/>
    <mergeCell ref="E150:S150"/>
    <mergeCell ref="B151:E151"/>
    <mergeCell ref="L151:M151"/>
    <mergeCell ref="N151:O151"/>
    <mergeCell ref="Q151:R151"/>
    <mergeCell ref="B148:E148"/>
    <mergeCell ref="L148:M148"/>
    <mergeCell ref="N148:O148"/>
    <mergeCell ref="Q148:R148"/>
    <mergeCell ref="A149:E149"/>
    <mergeCell ref="L149:M149"/>
    <mergeCell ref="N149:O149"/>
    <mergeCell ref="Q149:R149"/>
    <mergeCell ref="A146:E146"/>
    <mergeCell ref="L146:M146"/>
    <mergeCell ref="N146:O146"/>
    <mergeCell ref="Q146:R146"/>
    <mergeCell ref="A147:D147"/>
    <mergeCell ref="E147:S147"/>
    <mergeCell ref="A144:D144"/>
    <mergeCell ref="E144:S144"/>
    <mergeCell ref="B145:E145"/>
    <mergeCell ref="L145:M145"/>
    <mergeCell ref="N145:O145"/>
    <mergeCell ref="Q145:R145"/>
    <mergeCell ref="B142:E142"/>
    <mergeCell ref="L142:M142"/>
    <mergeCell ref="N142:O142"/>
    <mergeCell ref="Q142:R142"/>
    <mergeCell ref="A143:E143"/>
    <mergeCell ref="L143:M143"/>
    <mergeCell ref="N143:O143"/>
    <mergeCell ref="Q143:R143"/>
    <mergeCell ref="A140:E140"/>
    <mergeCell ref="L140:M140"/>
    <mergeCell ref="N140:O140"/>
    <mergeCell ref="Q140:R140"/>
    <mergeCell ref="A141:D141"/>
    <mergeCell ref="E141:S141"/>
    <mergeCell ref="A138:D138"/>
    <mergeCell ref="E138:S138"/>
    <mergeCell ref="B139:E139"/>
    <mergeCell ref="L139:M139"/>
    <mergeCell ref="N139:O139"/>
    <mergeCell ref="Q139:R139"/>
    <mergeCell ref="B136:E136"/>
    <mergeCell ref="L136:M136"/>
    <mergeCell ref="N136:O136"/>
    <mergeCell ref="Q136:R136"/>
    <mergeCell ref="A137:E137"/>
    <mergeCell ref="L137:M137"/>
    <mergeCell ref="N137:O137"/>
    <mergeCell ref="Q137:R137"/>
    <mergeCell ref="A134:E134"/>
    <mergeCell ref="L134:M134"/>
    <mergeCell ref="N134:O134"/>
    <mergeCell ref="Q134:R134"/>
    <mergeCell ref="A135:D135"/>
    <mergeCell ref="E135:S135"/>
    <mergeCell ref="A132:D132"/>
    <mergeCell ref="E132:S132"/>
    <mergeCell ref="B133:E133"/>
    <mergeCell ref="L133:M133"/>
    <mergeCell ref="N133:O133"/>
    <mergeCell ref="Q133:R133"/>
    <mergeCell ref="B130:E130"/>
    <mergeCell ref="L130:M130"/>
    <mergeCell ref="N130:O130"/>
    <mergeCell ref="Q130:R130"/>
    <mergeCell ref="A131:E131"/>
    <mergeCell ref="L131:M131"/>
    <mergeCell ref="N131:O131"/>
    <mergeCell ref="Q131:R131"/>
    <mergeCell ref="A128:E128"/>
    <mergeCell ref="L128:M128"/>
    <mergeCell ref="N128:O128"/>
    <mergeCell ref="Q128:R128"/>
    <mergeCell ref="A129:D129"/>
    <mergeCell ref="E129:S129"/>
    <mergeCell ref="A126:D126"/>
    <mergeCell ref="E126:S126"/>
    <mergeCell ref="B127:E127"/>
    <mergeCell ref="L127:M127"/>
    <mergeCell ref="N127:O127"/>
    <mergeCell ref="Q127:R127"/>
    <mergeCell ref="B124:E124"/>
    <mergeCell ref="L124:M124"/>
    <mergeCell ref="N124:O124"/>
    <mergeCell ref="Q124:R124"/>
    <mergeCell ref="A125:E125"/>
    <mergeCell ref="L125:M125"/>
    <mergeCell ref="N125:O125"/>
    <mergeCell ref="Q125:R125"/>
    <mergeCell ref="A122:E122"/>
    <mergeCell ref="L122:M122"/>
    <mergeCell ref="N122:O122"/>
    <mergeCell ref="Q122:R122"/>
    <mergeCell ref="A123:D123"/>
    <mergeCell ref="E123:S123"/>
    <mergeCell ref="A120:D120"/>
    <mergeCell ref="E120:S120"/>
    <mergeCell ref="B121:E121"/>
    <mergeCell ref="L121:M121"/>
    <mergeCell ref="N121:O121"/>
    <mergeCell ref="Q121:R121"/>
    <mergeCell ref="B118:E118"/>
    <mergeCell ref="L118:M118"/>
    <mergeCell ref="N118:O118"/>
    <mergeCell ref="Q118:R118"/>
    <mergeCell ref="A119:E119"/>
    <mergeCell ref="L119:M119"/>
    <mergeCell ref="N119:O119"/>
    <mergeCell ref="Q119:R119"/>
    <mergeCell ref="A116:E116"/>
    <mergeCell ref="L116:M116"/>
    <mergeCell ref="N116:O116"/>
    <mergeCell ref="Q116:R116"/>
    <mergeCell ref="A117:D117"/>
    <mergeCell ref="E117:S117"/>
    <mergeCell ref="A114:D114"/>
    <mergeCell ref="E114:S114"/>
    <mergeCell ref="B115:E115"/>
    <mergeCell ref="L115:M115"/>
    <mergeCell ref="N115:O115"/>
    <mergeCell ref="Q115:R115"/>
    <mergeCell ref="B112:E112"/>
    <mergeCell ref="L112:M112"/>
    <mergeCell ref="N112:O112"/>
    <mergeCell ref="Q112:R112"/>
    <mergeCell ref="A113:E113"/>
    <mergeCell ref="L113:M113"/>
    <mergeCell ref="N113:O113"/>
    <mergeCell ref="Q113:R113"/>
    <mergeCell ref="A110:E110"/>
    <mergeCell ref="L110:M110"/>
    <mergeCell ref="N110:O110"/>
    <mergeCell ref="Q110:R110"/>
    <mergeCell ref="A111:D111"/>
    <mergeCell ref="E111:S111"/>
    <mergeCell ref="A108:D108"/>
    <mergeCell ref="E108:S108"/>
    <mergeCell ref="B109:E109"/>
    <mergeCell ref="L109:M109"/>
    <mergeCell ref="N109:O109"/>
    <mergeCell ref="Q109:R109"/>
    <mergeCell ref="B106:E106"/>
    <mergeCell ref="L106:M106"/>
    <mergeCell ref="N106:O106"/>
    <mergeCell ref="Q106:R106"/>
    <mergeCell ref="A107:E107"/>
    <mergeCell ref="L107:M107"/>
    <mergeCell ref="N107:O107"/>
    <mergeCell ref="Q107:R107"/>
    <mergeCell ref="A104:E104"/>
    <mergeCell ref="L104:M104"/>
    <mergeCell ref="N104:O104"/>
    <mergeCell ref="Q104:R104"/>
    <mergeCell ref="A105:D105"/>
    <mergeCell ref="E105:S105"/>
    <mergeCell ref="A102:D102"/>
    <mergeCell ref="E102:S102"/>
    <mergeCell ref="B103:E103"/>
    <mergeCell ref="L103:M103"/>
    <mergeCell ref="N103:O103"/>
    <mergeCell ref="Q103:R103"/>
    <mergeCell ref="B100:E100"/>
    <mergeCell ref="L100:M100"/>
    <mergeCell ref="N100:O100"/>
    <mergeCell ref="Q100:R100"/>
    <mergeCell ref="A101:E101"/>
    <mergeCell ref="L101:M101"/>
    <mergeCell ref="N101:O101"/>
    <mergeCell ref="Q101:R101"/>
    <mergeCell ref="A98:E98"/>
    <mergeCell ref="L98:M98"/>
    <mergeCell ref="N98:O98"/>
    <mergeCell ref="Q98:R98"/>
    <mergeCell ref="A99:D99"/>
    <mergeCell ref="E99:S99"/>
    <mergeCell ref="A96:D96"/>
    <mergeCell ref="E96:S96"/>
    <mergeCell ref="B97:E97"/>
    <mergeCell ref="L97:M97"/>
    <mergeCell ref="N97:O97"/>
    <mergeCell ref="Q97:R97"/>
    <mergeCell ref="B94:E94"/>
    <mergeCell ref="L94:M94"/>
    <mergeCell ref="N94:O94"/>
    <mergeCell ref="Q94:R94"/>
    <mergeCell ref="A95:E95"/>
    <mergeCell ref="L95:M95"/>
    <mergeCell ref="N95:O95"/>
    <mergeCell ref="Q95:R95"/>
    <mergeCell ref="A92:E92"/>
    <mergeCell ref="L92:M92"/>
    <mergeCell ref="N92:O92"/>
    <mergeCell ref="Q92:R92"/>
    <mergeCell ref="A93:D93"/>
    <mergeCell ref="E93:S93"/>
    <mergeCell ref="A90:D90"/>
    <mergeCell ref="E90:S90"/>
    <mergeCell ref="B91:E91"/>
    <mergeCell ref="L91:M91"/>
    <mergeCell ref="N91:O91"/>
    <mergeCell ref="Q91:R91"/>
    <mergeCell ref="B88:E88"/>
    <mergeCell ref="L88:M88"/>
    <mergeCell ref="N88:O88"/>
    <mergeCell ref="Q88:R88"/>
    <mergeCell ref="A89:E89"/>
    <mergeCell ref="L89:M89"/>
    <mergeCell ref="N89:O89"/>
    <mergeCell ref="Q89:R89"/>
    <mergeCell ref="A86:E86"/>
    <mergeCell ref="L86:M86"/>
    <mergeCell ref="N86:O86"/>
    <mergeCell ref="Q86:R86"/>
    <mergeCell ref="A87:D87"/>
    <mergeCell ref="E87:S87"/>
    <mergeCell ref="A84:D84"/>
    <mergeCell ref="E84:S84"/>
    <mergeCell ref="B85:E85"/>
    <mergeCell ref="L85:M85"/>
    <mergeCell ref="N85:O85"/>
    <mergeCell ref="Q85:R85"/>
    <mergeCell ref="B82:E82"/>
    <mergeCell ref="L82:M82"/>
    <mergeCell ref="N82:O82"/>
    <mergeCell ref="Q82:R82"/>
    <mergeCell ref="A83:E83"/>
    <mergeCell ref="L83:M83"/>
    <mergeCell ref="N83:O83"/>
    <mergeCell ref="Q83:R83"/>
    <mergeCell ref="A80:E80"/>
    <mergeCell ref="L80:M80"/>
    <mergeCell ref="N80:O80"/>
    <mergeCell ref="Q80:R80"/>
    <mergeCell ref="A81:D81"/>
    <mergeCell ref="E81:S81"/>
    <mergeCell ref="A78:D78"/>
    <mergeCell ref="E78:S78"/>
    <mergeCell ref="B79:E79"/>
    <mergeCell ref="L79:M79"/>
    <mergeCell ref="N79:O79"/>
    <mergeCell ref="Q79:R79"/>
    <mergeCell ref="B76:E76"/>
    <mergeCell ref="L76:M76"/>
    <mergeCell ref="N76:O76"/>
    <mergeCell ref="Q76:R76"/>
    <mergeCell ref="A77:E77"/>
    <mergeCell ref="L77:M77"/>
    <mergeCell ref="N77:O77"/>
    <mergeCell ref="Q77:R77"/>
    <mergeCell ref="A74:E74"/>
    <mergeCell ref="L74:M74"/>
    <mergeCell ref="N74:O74"/>
    <mergeCell ref="Q74:R74"/>
    <mergeCell ref="A75:D75"/>
    <mergeCell ref="E75:S75"/>
    <mergeCell ref="A72:D72"/>
    <mergeCell ref="E72:S72"/>
    <mergeCell ref="B73:E73"/>
    <mergeCell ref="L73:M73"/>
    <mergeCell ref="N73:O73"/>
    <mergeCell ref="Q73:R73"/>
    <mergeCell ref="B70:E70"/>
    <mergeCell ref="L70:M70"/>
    <mergeCell ref="N70:O70"/>
    <mergeCell ref="Q70:R70"/>
    <mergeCell ref="A71:E71"/>
    <mergeCell ref="L71:M71"/>
    <mergeCell ref="N71:O71"/>
    <mergeCell ref="Q71:R71"/>
    <mergeCell ref="A68:E68"/>
    <mergeCell ref="L68:M68"/>
    <mergeCell ref="N68:O68"/>
    <mergeCell ref="Q68:R68"/>
    <mergeCell ref="A69:D69"/>
    <mergeCell ref="E69:S69"/>
    <mergeCell ref="A66:D66"/>
    <mergeCell ref="E66:S66"/>
    <mergeCell ref="B67:E67"/>
    <mergeCell ref="L67:M67"/>
    <mergeCell ref="N67:O67"/>
    <mergeCell ref="Q67:R67"/>
    <mergeCell ref="B64:E64"/>
    <mergeCell ref="L64:M64"/>
    <mergeCell ref="N64:O64"/>
    <mergeCell ref="Q64:R64"/>
    <mergeCell ref="A65:E65"/>
    <mergeCell ref="L65:M65"/>
    <mergeCell ref="N65:O65"/>
    <mergeCell ref="Q65:R65"/>
    <mergeCell ref="A62:E62"/>
    <mergeCell ref="L62:M62"/>
    <mergeCell ref="N62:O62"/>
    <mergeCell ref="Q62:R62"/>
    <mergeCell ref="A63:D63"/>
    <mergeCell ref="E63:S63"/>
    <mergeCell ref="A60:D60"/>
    <mergeCell ref="E60:S60"/>
    <mergeCell ref="B61:E61"/>
    <mergeCell ref="L61:M61"/>
    <mergeCell ref="N61:O61"/>
    <mergeCell ref="Q61:R61"/>
    <mergeCell ref="B58:E58"/>
    <mergeCell ref="L58:M58"/>
    <mergeCell ref="N58:O58"/>
    <mergeCell ref="Q58:R58"/>
    <mergeCell ref="A59:E59"/>
    <mergeCell ref="L59:M59"/>
    <mergeCell ref="N59:O59"/>
    <mergeCell ref="Q59:R59"/>
    <mergeCell ref="A56:E56"/>
    <mergeCell ref="L56:M56"/>
    <mergeCell ref="N56:O56"/>
    <mergeCell ref="Q56:R56"/>
    <mergeCell ref="A57:D57"/>
    <mergeCell ref="E57:S57"/>
    <mergeCell ref="A54:D54"/>
    <mergeCell ref="E54:S54"/>
    <mergeCell ref="B55:E55"/>
    <mergeCell ref="L55:M55"/>
    <mergeCell ref="N55:O55"/>
    <mergeCell ref="Q55:R55"/>
    <mergeCell ref="B52:E52"/>
    <mergeCell ref="L52:M52"/>
    <mergeCell ref="N52:O52"/>
    <mergeCell ref="Q52:R52"/>
    <mergeCell ref="A53:E53"/>
    <mergeCell ref="L53:M53"/>
    <mergeCell ref="N53:O53"/>
    <mergeCell ref="Q53:R53"/>
    <mergeCell ref="A50:E50"/>
    <mergeCell ref="L50:M50"/>
    <mergeCell ref="N50:O50"/>
    <mergeCell ref="Q50:R50"/>
    <mergeCell ref="A51:D51"/>
    <mergeCell ref="E51:S51"/>
    <mergeCell ref="A48:D48"/>
    <mergeCell ref="E48:S48"/>
    <mergeCell ref="B49:E49"/>
    <mergeCell ref="L49:M49"/>
    <mergeCell ref="N49:O49"/>
    <mergeCell ref="Q49:R49"/>
    <mergeCell ref="B46:E46"/>
    <mergeCell ref="L46:M46"/>
    <mergeCell ref="N46:O46"/>
    <mergeCell ref="Q46:R46"/>
    <mergeCell ref="A47:E47"/>
    <mergeCell ref="L47:M47"/>
    <mergeCell ref="N47:O47"/>
    <mergeCell ref="Q47:R47"/>
    <mergeCell ref="A44:E44"/>
    <mergeCell ref="L44:M44"/>
    <mergeCell ref="N44:O44"/>
    <mergeCell ref="Q44:R44"/>
    <mergeCell ref="A45:D45"/>
    <mergeCell ref="E45:S45"/>
    <mergeCell ref="A42:D42"/>
    <mergeCell ref="E42:S42"/>
    <mergeCell ref="B43:E43"/>
    <mergeCell ref="L43:M43"/>
    <mergeCell ref="N43:O43"/>
    <mergeCell ref="Q43:R43"/>
    <mergeCell ref="B40:E40"/>
    <mergeCell ref="L40:M40"/>
    <mergeCell ref="N40:O40"/>
    <mergeCell ref="Q40:R40"/>
    <mergeCell ref="A41:E41"/>
    <mergeCell ref="L41:M41"/>
    <mergeCell ref="N41:O41"/>
    <mergeCell ref="Q41:R41"/>
    <mergeCell ref="A38:E38"/>
    <mergeCell ref="L38:M38"/>
    <mergeCell ref="N38:O38"/>
    <mergeCell ref="Q38:R38"/>
    <mergeCell ref="A39:D39"/>
    <mergeCell ref="E39:S39"/>
    <mergeCell ref="A36:D36"/>
    <mergeCell ref="E36:S36"/>
    <mergeCell ref="B37:E37"/>
    <mergeCell ref="L37:M37"/>
    <mergeCell ref="N37:O37"/>
    <mergeCell ref="Q37:R37"/>
    <mergeCell ref="B34:E34"/>
    <mergeCell ref="L34:M34"/>
    <mergeCell ref="N34:O34"/>
    <mergeCell ref="Q34:R34"/>
    <mergeCell ref="A35:E35"/>
    <mergeCell ref="L35:M35"/>
    <mergeCell ref="N35:O35"/>
    <mergeCell ref="Q35:R35"/>
    <mergeCell ref="A32:E32"/>
    <mergeCell ref="L32:M32"/>
    <mergeCell ref="N32:O32"/>
    <mergeCell ref="Q32:R32"/>
    <mergeCell ref="A33:D33"/>
    <mergeCell ref="E33:S33"/>
    <mergeCell ref="A30:D30"/>
    <mergeCell ref="E30:S30"/>
    <mergeCell ref="B31:E31"/>
    <mergeCell ref="L31:M31"/>
    <mergeCell ref="N31:O31"/>
    <mergeCell ref="Q31:R31"/>
    <mergeCell ref="B28:E28"/>
    <mergeCell ref="L28:M28"/>
    <mergeCell ref="N28:O28"/>
    <mergeCell ref="Q28:R28"/>
    <mergeCell ref="A29:E29"/>
    <mergeCell ref="L29:M29"/>
    <mergeCell ref="N29:O29"/>
    <mergeCell ref="Q29:R29"/>
    <mergeCell ref="A26:E26"/>
    <mergeCell ref="L26:M26"/>
    <mergeCell ref="N26:O26"/>
    <mergeCell ref="Q26:R26"/>
    <mergeCell ref="A27:D27"/>
    <mergeCell ref="E27:S27"/>
    <mergeCell ref="A24:D24"/>
    <mergeCell ref="E24:S24"/>
    <mergeCell ref="B25:E25"/>
    <mergeCell ref="L25:M25"/>
    <mergeCell ref="N25:O25"/>
    <mergeCell ref="Q25:R25"/>
    <mergeCell ref="B22:E22"/>
    <mergeCell ref="L22:M22"/>
    <mergeCell ref="N22:O22"/>
    <mergeCell ref="Q22:R22"/>
    <mergeCell ref="A23:E23"/>
    <mergeCell ref="L23:M23"/>
    <mergeCell ref="N23:O23"/>
    <mergeCell ref="Q23:R23"/>
    <mergeCell ref="A20:E20"/>
    <mergeCell ref="L20:M20"/>
    <mergeCell ref="N20:O20"/>
    <mergeCell ref="Q20:R20"/>
    <mergeCell ref="A21:D21"/>
    <mergeCell ref="E21:S21"/>
    <mergeCell ref="A18:D18"/>
    <mergeCell ref="E18:S18"/>
    <mergeCell ref="B19:E19"/>
    <mergeCell ref="L19:M19"/>
    <mergeCell ref="N19:O19"/>
    <mergeCell ref="Q19:R19"/>
    <mergeCell ref="B16:E16"/>
    <mergeCell ref="L16:M16"/>
    <mergeCell ref="N16:O16"/>
    <mergeCell ref="Q16:R16"/>
    <mergeCell ref="A17:E17"/>
    <mergeCell ref="L17:M17"/>
    <mergeCell ref="N17:O17"/>
    <mergeCell ref="Q17:R17"/>
    <mergeCell ref="A14:E14"/>
    <mergeCell ref="L14:M14"/>
    <mergeCell ref="N14:O14"/>
    <mergeCell ref="Q14:R14"/>
    <mergeCell ref="A15:D15"/>
    <mergeCell ref="E15:S15"/>
    <mergeCell ref="A12:D12"/>
    <mergeCell ref="E12:S12"/>
    <mergeCell ref="B13:E13"/>
    <mergeCell ref="L13:M13"/>
    <mergeCell ref="N13:O13"/>
    <mergeCell ref="Q13:R13"/>
    <mergeCell ref="L9:N11"/>
    <mergeCell ref="O9:S10"/>
    <mergeCell ref="A10:A11"/>
    <mergeCell ref="G10:G11"/>
    <mergeCell ref="O11:Q11"/>
    <mergeCell ref="R11:S11"/>
    <mergeCell ref="A8:A9"/>
    <mergeCell ref="B8:F11"/>
    <mergeCell ref="G8:G9"/>
    <mergeCell ref="I8:J8"/>
    <mergeCell ref="K8:N8"/>
    <mergeCell ref="O8:S8"/>
    <mergeCell ref="H9:H10"/>
    <mergeCell ref="I9:I11"/>
    <mergeCell ref="J9:J11"/>
    <mergeCell ref="K9:K11"/>
    <mergeCell ref="A5:B5"/>
    <mergeCell ref="O5:S5"/>
    <mergeCell ref="A6:C6"/>
    <mergeCell ref="D6:S6"/>
    <mergeCell ref="A7:C7"/>
    <mergeCell ref="D7:S7"/>
    <mergeCell ref="A1:B1"/>
    <mergeCell ref="C1:L2"/>
    <mergeCell ref="M1:S1"/>
    <mergeCell ref="A2:B4"/>
    <mergeCell ref="M2:S4"/>
    <mergeCell ref="C3:L3"/>
    <mergeCell ref="C4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AA415-377A-40FE-BEFA-4DDB81CFA57B}">
  <sheetPr filterMode="1"/>
  <dimension ref="A1:T359"/>
  <sheetViews>
    <sheetView workbookViewId="0">
      <selection activeCell="K351" sqref="K351"/>
    </sheetView>
  </sheetViews>
  <sheetFormatPr defaultRowHeight="12.75" x14ac:dyDescent="0.2"/>
  <cols>
    <col min="1" max="1" width="5" style="1" customWidth="1"/>
    <col min="2" max="2" width="41.5703125" customWidth="1"/>
    <col min="3" max="3" width="2" style="1" customWidth="1"/>
    <col min="4" max="4" width="37.5703125" style="1" hidden="1" customWidth="1"/>
    <col min="5" max="5" width="0.85546875" style="1" hidden="1" customWidth="1"/>
    <col min="6" max="6" width="2" style="1" hidden="1" customWidth="1"/>
    <col min="7" max="7" width="8.140625" style="1" hidden="1" customWidth="1"/>
    <col min="8" max="8" width="11.140625" style="1" hidden="1" customWidth="1"/>
    <col min="9" max="9" width="13" style="1" hidden="1" customWidth="1"/>
    <col min="10" max="11" width="15.140625" style="1" customWidth="1"/>
    <col min="12" max="12" width="6.5703125" style="1" customWidth="1"/>
    <col min="13" max="15" width="0.5703125" style="1" customWidth="1"/>
    <col min="16" max="16" width="9.140625" style="1"/>
    <col min="17" max="17" width="0.5703125" style="1" customWidth="1"/>
    <col min="18" max="18" width="9.7109375" style="1" customWidth="1"/>
    <col min="19" max="19" width="0.5703125" style="1" customWidth="1"/>
    <col min="20" max="256" width="9.140625" style="1"/>
    <col min="257" max="257" width="5" style="1" customWidth="1"/>
    <col min="258" max="258" width="15.140625" style="1" customWidth="1"/>
    <col min="259" max="259" width="2" style="1" customWidth="1"/>
    <col min="260" max="260" width="37.5703125" style="1" customWidth="1"/>
    <col min="261" max="261" width="0.85546875" style="1" customWidth="1"/>
    <col min="262" max="262" width="2" style="1" customWidth="1"/>
    <col min="263" max="263" width="8.140625" style="1" customWidth="1"/>
    <col min="264" max="264" width="11.140625" style="1" customWidth="1"/>
    <col min="265" max="267" width="13" style="1" customWidth="1"/>
    <col min="268" max="268" width="6.5703125" style="1" customWidth="1"/>
    <col min="269" max="271" width="0.5703125" style="1" customWidth="1"/>
    <col min="272" max="272" width="9.140625" style="1"/>
    <col min="273" max="273" width="0.5703125" style="1" customWidth="1"/>
    <col min="274" max="274" width="9.7109375" style="1" customWidth="1"/>
    <col min="275" max="275" width="0.5703125" style="1" customWidth="1"/>
    <col min="276" max="512" width="9.140625" style="1"/>
    <col min="513" max="513" width="5" style="1" customWidth="1"/>
    <col min="514" max="514" width="15.140625" style="1" customWidth="1"/>
    <col min="515" max="515" width="2" style="1" customWidth="1"/>
    <col min="516" max="516" width="37.5703125" style="1" customWidth="1"/>
    <col min="517" max="517" width="0.85546875" style="1" customWidth="1"/>
    <col min="518" max="518" width="2" style="1" customWidth="1"/>
    <col min="519" max="519" width="8.140625" style="1" customWidth="1"/>
    <col min="520" max="520" width="11.140625" style="1" customWidth="1"/>
    <col min="521" max="523" width="13" style="1" customWidth="1"/>
    <col min="524" max="524" width="6.5703125" style="1" customWidth="1"/>
    <col min="525" max="527" width="0.5703125" style="1" customWidth="1"/>
    <col min="528" max="528" width="9.140625" style="1"/>
    <col min="529" max="529" width="0.5703125" style="1" customWidth="1"/>
    <col min="530" max="530" width="9.7109375" style="1" customWidth="1"/>
    <col min="531" max="531" width="0.5703125" style="1" customWidth="1"/>
    <col min="532" max="768" width="9.140625" style="1"/>
    <col min="769" max="769" width="5" style="1" customWidth="1"/>
    <col min="770" max="770" width="15.140625" style="1" customWidth="1"/>
    <col min="771" max="771" width="2" style="1" customWidth="1"/>
    <col min="772" max="772" width="37.5703125" style="1" customWidth="1"/>
    <col min="773" max="773" width="0.85546875" style="1" customWidth="1"/>
    <col min="774" max="774" width="2" style="1" customWidth="1"/>
    <col min="775" max="775" width="8.140625" style="1" customWidth="1"/>
    <col min="776" max="776" width="11.140625" style="1" customWidth="1"/>
    <col min="777" max="779" width="13" style="1" customWidth="1"/>
    <col min="780" max="780" width="6.5703125" style="1" customWidth="1"/>
    <col min="781" max="783" width="0.5703125" style="1" customWidth="1"/>
    <col min="784" max="784" width="9.140625" style="1"/>
    <col min="785" max="785" width="0.5703125" style="1" customWidth="1"/>
    <col min="786" max="786" width="9.7109375" style="1" customWidth="1"/>
    <col min="787" max="787" width="0.5703125" style="1" customWidth="1"/>
    <col min="788" max="1024" width="9.140625" style="1"/>
    <col min="1025" max="1025" width="5" style="1" customWidth="1"/>
    <col min="1026" max="1026" width="15.140625" style="1" customWidth="1"/>
    <col min="1027" max="1027" width="2" style="1" customWidth="1"/>
    <col min="1028" max="1028" width="37.5703125" style="1" customWidth="1"/>
    <col min="1029" max="1029" width="0.85546875" style="1" customWidth="1"/>
    <col min="1030" max="1030" width="2" style="1" customWidth="1"/>
    <col min="1031" max="1031" width="8.140625" style="1" customWidth="1"/>
    <col min="1032" max="1032" width="11.140625" style="1" customWidth="1"/>
    <col min="1033" max="1035" width="13" style="1" customWidth="1"/>
    <col min="1036" max="1036" width="6.5703125" style="1" customWidth="1"/>
    <col min="1037" max="1039" width="0.5703125" style="1" customWidth="1"/>
    <col min="1040" max="1040" width="9.140625" style="1"/>
    <col min="1041" max="1041" width="0.5703125" style="1" customWidth="1"/>
    <col min="1042" max="1042" width="9.7109375" style="1" customWidth="1"/>
    <col min="1043" max="1043" width="0.5703125" style="1" customWidth="1"/>
    <col min="1044" max="1280" width="9.140625" style="1"/>
    <col min="1281" max="1281" width="5" style="1" customWidth="1"/>
    <col min="1282" max="1282" width="15.140625" style="1" customWidth="1"/>
    <col min="1283" max="1283" width="2" style="1" customWidth="1"/>
    <col min="1284" max="1284" width="37.5703125" style="1" customWidth="1"/>
    <col min="1285" max="1285" width="0.85546875" style="1" customWidth="1"/>
    <col min="1286" max="1286" width="2" style="1" customWidth="1"/>
    <col min="1287" max="1287" width="8.140625" style="1" customWidth="1"/>
    <col min="1288" max="1288" width="11.140625" style="1" customWidth="1"/>
    <col min="1289" max="1291" width="13" style="1" customWidth="1"/>
    <col min="1292" max="1292" width="6.5703125" style="1" customWidth="1"/>
    <col min="1293" max="1295" width="0.5703125" style="1" customWidth="1"/>
    <col min="1296" max="1296" width="9.140625" style="1"/>
    <col min="1297" max="1297" width="0.5703125" style="1" customWidth="1"/>
    <col min="1298" max="1298" width="9.7109375" style="1" customWidth="1"/>
    <col min="1299" max="1299" width="0.5703125" style="1" customWidth="1"/>
    <col min="1300" max="1536" width="9.140625" style="1"/>
    <col min="1537" max="1537" width="5" style="1" customWidth="1"/>
    <col min="1538" max="1538" width="15.140625" style="1" customWidth="1"/>
    <col min="1539" max="1539" width="2" style="1" customWidth="1"/>
    <col min="1540" max="1540" width="37.5703125" style="1" customWidth="1"/>
    <col min="1541" max="1541" width="0.85546875" style="1" customWidth="1"/>
    <col min="1542" max="1542" width="2" style="1" customWidth="1"/>
    <col min="1543" max="1543" width="8.140625" style="1" customWidth="1"/>
    <col min="1544" max="1544" width="11.140625" style="1" customWidth="1"/>
    <col min="1545" max="1547" width="13" style="1" customWidth="1"/>
    <col min="1548" max="1548" width="6.5703125" style="1" customWidth="1"/>
    <col min="1549" max="1551" width="0.5703125" style="1" customWidth="1"/>
    <col min="1552" max="1552" width="9.140625" style="1"/>
    <col min="1553" max="1553" width="0.5703125" style="1" customWidth="1"/>
    <col min="1554" max="1554" width="9.7109375" style="1" customWidth="1"/>
    <col min="1555" max="1555" width="0.5703125" style="1" customWidth="1"/>
    <col min="1556" max="1792" width="9.140625" style="1"/>
    <col min="1793" max="1793" width="5" style="1" customWidth="1"/>
    <col min="1794" max="1794" width="15.140625" style="1" customWidth="1"/>
    <col min="1795" max="1795" width="2" style="1" customWidth="1"/>
    <col min="1796" max="1796" width="37.5703125" style="1" customWidth="1"/>
    <col min="1797" max="1797" width="0.85546875" style="1" customWidth="1"/>
    <col min="1798" max="1798" width="2" style="1" customWidth="1"/>
    <col min="1799" max="1799" width="8.140625" style="1" customWidth="1"/>
    <col min="1800" max="1800" width="11.140625" style="1" customWidth="1"/>
    <col min="1801" max="1803" width="13" style="1" customWidth="1"/>
    <col min="1804" max="1804" width="6.5703125" style="1" customWidth="1"/>
    <col min="1805" max="1807" width="0.5703125" style="1" customWidth="1"/>
    <col min="1808" max="1808" width="9.140625" style="1"/>
    <col min="1809" max="1809" width="0.5703125" style="1" customWidth="1"/>
    <col min="1810" max="1810" width="9.7109375" style="1" customWidth="1"/>
    <col min="1811" max="1811" width="0.5703125" style="1" customWidth="1"/>
    <col min="1812" max="2048" width="9.140625" style="1"/>
    <col min="2049" max="2049" width="5" style="1" customWidth="1"/>
    <col min="2050" max="2050" width="15.140625" style="1" customWidth="1"/>
    <col min="2051" max="2051" width="2" style="1" customWidth="1"/>
    <col min="2052" max="2052" width="37.5703125" style="1" customWidth="1"/>
    <col min="2053" max="2053" width="0.85546875" style="1" customWidth="1"/>
    <col min="2054" max="2054" width="2" style="1" customWidth="1"/>
    <col min="2055" max="2055" width="8.140625" style="1" customWidth="1"/>
    <col min="2056" max="2056" width="11.140625" style="1" customWidth="1"/>
    <col min="2057" max="2059" width="13" style="1" customWidth="1"/>
    <col min="2060" max="2060" width="6.5703125" style="1" customWidth="1"/>
    <col min="2061" max="2063" width="0.5703125" style="1" customWidth="1"/>
    <col min="2064" max="2064" width="9.140625" style="1"/>
    <col min="2065" max="2065" width="0.5703125" style="1" customWidth="1"/>
    <col min="2066" max="2066" width="9.7109375" style="1" customWidth="1"/>
    <col min="2067" max="2067" width="0.5703125" style="1" customWidth="1"/>
    <col min="2068" max="2304" width="9.140625" style="1"/>
    <col min="2305" max="2305" width="5" style="1" customWidth="1"/>
    <col min="2306" max="2306" width="15.140625" style="1" customWidth="1"/>
    <col min="2307" max="2307" width="2" style="1" customWidth="1"/>
    <col min="2308" max="2308" width="37.5703125" style="1" customWidth="1"/>
    <col min="2309" max="2309" width="0.85546875" style="1" customWidth="1"/>
    <col min="2310" max="2310" width="2" style="1" customWidth="1"/>
    <col min="2311" max="2311" width="8.140625" style="1" customWidth="1"/>
    <col min="2312" max="2312" width="11.140625" style="1" customWidth="1"/>
    <col min="2313" max="2315" width="13" style="1" customWidth="1"/>
    <col min="2316" max="2316" width="6.5703125" style="1" customWidth="1"/>
    <col min="2317" max="2319" width="0.5703125" style="1" customWidth="1"/>
    <col min="2320" max="2320" width="9.140625" style="1"/>
    <col min="2321" max="2321" width="0.5703125" style="1" customWidth="1"/>
    <col min="2322" max="2322" width="9.7109375" style="1" customWidth="1"/>
    <col min="2323" max="2323" width="0.5703125" style="1" customWidth="1"/>
    <col min="2324" max="2560" width="9.140625" style="1"/>
    <col min="2561" max="2561" width="5" style="1" customWidth="1"/>
    <col min="2562" max="2562" width="15.140625" style="1" customWidth="1"/>
    <col min="2563" max="2563" width="2" style="1" customWidth="1"/>
    <col min="2564" max="2564" width="37.5703125" style="1" customWidth="1"/>
    <col min="2565" max="2565" width="0.85546875" style="1" customWidth="1"/>
    <col min="2566" max="2566" width="2" style="1" customWidth="1"/>
    <col min="2567" max="2567" width="8.140625" style="1" customWidth="1"/>
    <col min="2568" max="2568" width="11.140625" style="1" customWidth="1"/>
    <col min="2569" max="2571" width="13" style="1" customWidth="1"/>
    <col min="2572" max="2572" width="6.5703125" style="1" customWidth="1"/>
    <col min="2573" max="2575" width="0.5703125" style="1" customWidth="1"/>
    <col min="2576" max="2576" width="9.140625" style="1"/>
    <col min="2577" max="2577" width="0.5703125" style="1" customWidth="1"/>
    <col min="2578" max="2578" width="9.7109375" style="1" customWidth="1"/>
    <col min="2579" max="2579" width="0.5703125" style="1" customWidth="1"/>
    <col min="2580" max="2816" width="9.140625" style="1"/>
    <col min="2817" max="2817" width="5" style="1" customWidth="1"/>
    <col min="2818" max="2818" width="15.140625" style="1" customWidth="1"/>
    <col min="2819" max="2819" width="2" style="1" customWidth="1"/>
    <col min="2820" max="2820" width="37.5703125" style="1" customWidth="1"/>
    <col min="2821" max="2821" width="0.85546875" style="1" customWidth="1"/>
    <col min="2822" max="2822" width="2" style="1" customWidth="1"/>
    <col min="2823" max="2823" width="8.140625" style="1" customWidth="1"/>
    <col min="2824" max="2824" width="11.140625" style="1" customWidth="1"/>
    <col min="2825" max="2827" width="13" style="1" customWidth="1"/>
    <col min="2828" max="2828" width="6.5703125" style="1" customWidth="1"/>
    <col min="2829" max="2831" width="0.5703125" style="1" customWidth="1"/>
    <col min="2832" max="2832" width="9.140625" style="1"/>
    <col min="2833" max="2833" width="0.5703125" style="1" customWidth="1"/>
    <col min="2834" max="2834" width="9.7109375" style="1" customWidth="1"/>
    <col min="2835" max="2835" width="0.5703125" style="1" customWidth="1"/>
    <col min="2836" max="3072" width="9.140625" style="1"/>
    <col min="3073" max="3073" width="5" style="1" customWidth="1"/>
    <col min="3074" max="3074" width="15.140625" style="1" customWidth="1"/>
    <col min="3075" max="3075" width="2" style="1" customWidth="1"/>
    <col min="3076" max="3076" width="37.5703125" style="1" customWidth="1"/>
    <col min="3077" max="3077" width="0.85546875" style="1" customWidth="1"/>
    <col min="3078" max="3078" width="2" style="1" customWidth="1"/>
    <col min="3079" max="3079" width="8.140625" style="1" customWidth="1"/>
    <col min="3080" max="3080" width="11.140625" style="1" customWidth="1"/>
    <col min="3081" max="3083" width="13" style="1" customWidth="1"/>
    <col min="3084" max="3084" width="6.5703125" style="1" customWidth="1"/>
    <col min="3085" max="3087" width="0.5703125" style="1" customWidth="1"/>
    <col min="3088" max="3088" width="9.140625" style="1"/>
    <col min="3089" max="3089" width="0.5703125" style="1" customWidth="1"/>
    <col min="3090" max="3090" width="9.7109375" style="1" customWidth="1"/>
    <col min="3091" max="3091" width="0.5703125" style="1" customWidth="1"/>
    <col min="3092" max="3328" width="9.140625" style="1"/>
    <col min="3329" max="3329" width="5" style="1" customWidth="1"/>
    <col min="3330" max="3330" width="15.140625" style="1" customWidth="1"/>
    <col min="3331" max="3331" width="2" style="1" customWidth="1"/>
    <col min="3332" max="3332" width="37.5703125" style="1" customWidth="1"/>
    <col min="3333" max="3333" width="0.85546875" style="1" customWidth="1"/>
    <col min="3334" max="3334" width="2" style="1" customWidth="1"/>
    <col min="3335" max="3335" width="8.140625" style="1" customWidth="1"/>
    <col min="3336" max="3336" width="11.140625" style="1" customWidth="1"/>
    <col min="3337" max="3339" width="13" style="1" customWidth="1"/>
    <col min="3340" max="3340" width="6.5703125" style="1" customWidth="1"/>
    <col min="3341" max="3343" width="0.5703125" style="1" customWidth="1"/>
    <col min="3344" max="3344" width="9.140625" style="1"/>
    <col min="3345" max="3345" width="0.5703125" style="1" customWidth="1"/>
    <col min="3346" max="3346" width="9.7109375" style="1" customWidth="1"/>
    <col min="3347" max="3347" width="0.5703125" style="1" customWidth="1"/>
    <col min="3348" max="3584" width="9.140625" style="1"/>
    <col min="3585" max="3585" width="5" style="1" customWidth="1"/>
    <col min="3586" max="3586" width="15.140625" style="1" customWidth="1"/>
    <col min="3587" max="3587" width="2" style="1" customWidth="1"/>
    <col min="3588" max="3588" width="37.5703125" style="1" customWidth="1"/>
    <col min="3589" max="3589" width="0.85546875" style="1" customWidth="1"/>
    <col min="3590" max="3590" width="2" style="1" customWidth="1"/>
    <col min="3591" max="3591" width="8.140625" style="1" customWidth="1"/>
    <col min="3592" max="3592" width="11.140625" style="1" customWidth="1"/>
    <col min="3593" max="3595" width="13" style="1" customWidth="1"/>
    <col min="3596" max="3596" width="6.5703125" style="1" customWidth="1"/>
    <col min="3597" max="3599" width="0.5703125" style="1" customWidth="1"/>
    <col min="3600" max="3600" width="9.140625" style="1"/>
    <col min="3601" max="3601" width="0.5703125" style="1" customWidth="1"/>
    <col min="3602" max="3602" width="9.7109375" style="1" customWidth="1"/>
    <col min="3603" max="3603" width="0.5703125" style="1" customWidth="1"/>
    <col min="3604" max="3840" width="9.140625" style="1"/>
    <col min="3841" max="3841" width="5" style="1" customWidth="1"/>
    <col min="3842" max="3842" width="15.140625" style="1" customWidth="1"/>
    <col min="3843" max="3843" width="2" style="1" customWidth="1"/>
    <col min="3844" max="3844" width="37.5703125" style="1" customWidth="1"/>
    <col min="3845" max="3845" width="0.85546875" style="1" customWidth="1"/>
    <col min="3846" max="3846" width="2" style="1" customWidth="1"/>
    <col min="3847" max="3847" width="8.140625" style="1" customWidth="1"/>
    <col min="3848" max="3848" width="11.140625" style="1" customWidth="1"/>
    <col min="3849" max="3851" width="13" style="1" customWidth="1"/>
    <col min="3852" max="3852" width="6.5703125" style="1" customWidth="1"/>
    <col min="3853" max="3855" width="0.5703125" style="1" customWidth="1"/>
    <col min="3856" max="3856" width="9.140625" style="1"/>
    <col min="3857" max="3857" width="0.5703125" style="1" customWidth="1"/>
    <col min="3858" max="3858" width="9.7109375" style="1" customWidth="1"/>
    <col min="3859" max="3859" width="0.5703125" style="1" customWidth="1"/>
    <col min="3860" max="4096" width="9.140625" style="1"/>
    <col min="4097" max="4097" width="5" style="1" customWidth="1"/>
    <col min="4098" max="4098" width="15.140625" style="1" customWidth="1"/>
    <col min="4099" max="4099" width="2" style="1" customWidth="1"/>
    <col min="4100" max="4100" width="37.5703125" style="1" customWidth="1"/>
    <col min="4101" max="4101" width="0.85546875" style="1" customWidth="1"/>
    <col min="4102" max="4102" width="2" style="1" customWidth="1"/>
    <col min="4103" max="4103" width="8.140625" style="1" customWidth="1"/>
    <col min="4104" max="4104" width="11.140625" style="1" customWidth="1"/>
    <col min="4105" max="4107" width="13" style="1" customWidth="1"/>
    <col min="4108" max="4108" width="6.5703125" style="1" customWidth="1"/>
    <col min="4109" max="4111" width="0.5703125" style="1" customWidth="1"/>
    <col min="4112" max="4112" width="9.140625" style="1"/>
    <col min="4113" max="4113" width="0.5703125" style="1" customWidth="1"/>
    <col min="4114" max="4114" width="9.7109375" style="1" customWidth="1"/>
    <col min="4115" max="4115" width="0.5703125" style="1" customWidth="1"/>
    <col min="4116" max="4352" width="9.140625" style="1"/>
    <col min="4353" max="4353" width="5" style="1" customWidth="1"/>
    <col min="4354" max="4354" width="15.140625" style="1" customWidth="1"/>
    <col min="4355" max="4355" width="2" style="1" customWidth="1"/>
    <col min="4356" max="4356" width="37.5703125" style="1" customWidth="1"/>
    <col min="4357" max="4357" width="0.85546875" style="1" customWidth="1"/>
    <col min="4358" max="4358" width="2" style="1" customWidth="1"/>
    <col min="4359" max="4359" width="8.140625" style="1" customWidth="1"/>
    <col min="4360" max="4360" width="11.140625" style="1" customWidth="1"/>
    <col min="4361" max="4363" width="13" style="1" customWidth="1"/>
    <col min="4364" max="4364" width="6.5703125" style="1" customWidth="1"/>
    <col min="4365" max="4367" width="0.5703125" style="1" customWidth="1"/>
    <col min="4368" max="4368" width="9.140625" style="1"/>
    <col min="4369" max="4369" width="0.5703125" style="1" customWidth="1"/>
    <col min="4370" max="4370" width="9.7109375" style="1" customWidth="1"/>
    <col min="4371" max="4371" width="0.5703125" style="1" customWidth="1"/>
    <col min="4372" max="4608" width="9.140625" style="1"/>
    <col min="4609" max="4609" width="5" style="1" customWidth="1"/>
    <col min="4610" max="4610" width="15.140625" style="1" customWidth="1"/>
    <col min="4611" max="4611" width="2" style="1" customWidth="1"/>
    <col min="4612" max="4612" width="37.5703125" style="1" customWidth="1"/>
    <col min="4613" max="4613" width="0.85546875" style="1" customWidth="1"/>
    <col min="4614" max="4614" width="2" style="1" customWidth="1"/>
    <col min="4615" max="4615" width="8.140625" style="1" customWidth="1"/>
    <col min="4616" max="4616" width="11.140625" style="1" customWidth="1"/>
    <col min="4617" max="4619" width="13" style="1" customWidth="1"/>
    <col min="4620" max="4620" width="6.5703125" style="1" customWidth="1"/>
    <col min="4621" max="4623" width="0.5703125" style="1" customWidth="1"/>
    <col min="4624" max="4624" width="9.140625" style="1"/>
    <col min="4625" max="4625" width="0.5703125" style="1" customWidth="1"/>
    <col min="4626" max="4626" width="9.7109375" style="1" customWidth="1"/>
    <col min="4627" max="4627" width="0.5703125" style="1" customWidth="1"/>
    <col min="4628" max="4864" width="9.140625" style="1"/>
    <col min="4865" max="4865" width="5" style="1" customWidth="1"/>
    <col min="4866" max="4866" width="15.140625" style="1" customWidth="1"/>
    <col min="4867" max="4867" width="2" style="1" customWidth="1"/>
    <col min="4868" max="4868" width="37.5703125" style="1" customWidth="1"/>
    <col min="4869" max="4869" width="0.85546875" style="1" customWidth="1"/>
    <col min="4870" max="4870" width="2" style="1" customWidth="1"/>
    <col min="4871" max="4871" width="8.140625" style="1" customWidth="1"/>
    <col min="4872" max="4872" width="11.140625" style="1" customWidth="1"/>
    <col min="4873" max="4875" width="13" style="1" customWidth="1"/>
    <col min="4876" max="4876" width="6.5703125" style="1" customWidth="1"/>
    <col min="4877" max="4879" width="0.5703125" style="1" customWidth="1"/>
    <col min="4880" max="4880" width="9.140625" style="1"/>
    <col min="4881" max="4881" width="0.5703125" style="1" customWidth="1"/>
    <col min="4882" max="4882" width="9.7109375" style="1" customWidth="1"/>
    <col min="4883" max="4883" width="0.5703125" style="1" customWidth="1"/>
    <col min="4884" max="5120" width="9.140625" style="1"/>
    <col min="5121" max="5121" width="5" style="1" customWidth="1"/>
    <col min="5122" max="5122" width="15.140625" style="1" customWidth="1"/>
    <col min="5123" max="5123" width="2" style="1" customWidth="1"/>
    <col min="5124" max="5124" width="37.5703125" style="1" customWidth="1"/>
    <col min="5125" max="5125" width="0.85546875" style="1" customWidth="1"/>
    <col min="5126" max="5126" width="2" style="1" customWidth="1"/>
    <col min="5127" max="5127" width="8.140625" style="1" customWidth="1"/>
    <col min="5128" max="5128" width="11.140625" style="1" customWidth="1"/>
    <col min="5129" max="5131" width="13" style="1" customWidth="1"/>
    <col min="5132" max="5132" width="6.5703125" style="1" customWidth="1"/>
    <col min="5133" max="5135" width="0.5703125" style="1" customWidth="1"/>
    <col min="5136" max="5136" width="9.140625" style="1"/>
    <col min="5137" max="5137" width="0.5703125" style="1" customWidth="1"/>
    <col min="5138" max="5138" width="9.7109375" style="1" customWidth="1"/>
    <col min="5139" max="5139" width="0.5703125" style="1" customWidth="1"/>
    <col min="5140" max="5376" width="9.140625" style="1"/>
    <col min="5377" max="5377" width="5" style="1" customWidth="1"/>
    <col min="5378" max="5378" width="15.140625" style="1" customWidth="1"/>
    <col min="5379" max="5379" width="2" style="1" customWidth="1"/>
    <col min="5380" max="5380" width="37.5703125" style="1" customWidth="1"/>
    <col min="5381" max="5381" width="0.85546875" style="1" customWidth="1"/>
    <col min="5382" max="5382" width="2" style="1" customWidth="1"/>
    <col min="5383" max="5383" width="8.140625" style="1" customWidth="1"/>
    <col min="5384" max="5384" width="11.140625" style="1" customWidth="1"/>
    <col min="5385" max="5387" width="13" style="1" customWidth="1"/>
    <col min="5388" max="5388" width="6.5703125" style="1" customWidth="1"/>
    <col min="5389" max="5391" width="0.5703125" style="1" customWidth="1"/>
    <col min="5392" max="5392" width="9.140625" style="1"/>
    <col min="5393" max="5393" width="0.5703125" style="1" customWidth="1"/>
    <col min="5394" max="5394" width="9.7109375" style="1" customWidth="1"/>
    <col min="5395" max="5395" width="0.5703125" style="1" customWidth="1"/>
    <col min="5396" max="5632" width="9.140625" style="1"/>
    <col min="5633" max="5633" width="5" style="1" customWidth="1"/>
    <col min="5634" max="5634" width="15.140625" style="1" customWidth="1"/>
    <col min="5635" max="5635" width="2" style="1" customWidth="1"/>
    <col min="5636" max="5636" width="37.5703125" style="1" customWidth="1"/>
    <col min="5637" max="5637" width="0.85546875" style="1" customWidth="1"/>
    <col min="5638" max="5638" width="2" style="1" customWidth="1"/>
    <col min="5639" max="5639" width="8.140625" style="1" customWidth="1"/>
    <col min="5640" max="5640" width="11.140625" style="1" customWidth="1"/>
    <col min="5641" max="5643" width="13" style="1" customWidth="1"/>
    <col min="5644" max="5644" width="6.5703125" style="1" customWidth="1"/>
    <col min="5645" max="5647" width="0.5703125" style="1" customWidth="1"/>
    <col min="5648" max="5648" width="9.140625" style="1"/>
    <col min="5649" max="5649" width="0.5703125" style="1" customWidth="1"/>
    <col min="5650" max="5650" width="9.7109375" style="1" customWidth="1"/>
    <col min="5651" max="5651" width="0.5703125" style="1" customWidth="1"/>
    <col min="5652" max="5888" width="9.140625" style="1"/>
    <col min="5889" max="5889" width="5" style="1" customWidth="1"/>
    <col min="5890" max="5890" width="15.140625" style="1" customWidth="1"/>
    <col min="5891" max="5891" width="2" style="1" customWidth="1"/>
    <col min="5892" max="5892" width="37.5703125" style="1" customWidth="1"/>
    <col min="5893" max="5893" width="0.85546875" style="1" customWidth="1"/>
    <col min="5894" max="5894" width="2" style="1" customWidth="1"/>
    <col min="5895" max="5895" width="8.140625" style="1" customWidth="1"/>
    <col min="5896" max="5896" width="11.140625" style="1" customWidth="1"/>
    <col min="5897" max="5899" width="13" style="1" customWidth="1"/>
    <col min="5900" max="5900" width="6.5703125" style="1" customWidth="1"/>
    <col min="5901" max="5903" width="0.5703125" style="1" customWidth="1"/>
    <col min="5904" max="5904" width="9.140625" style="1"/>
    <col min="5905" max="5905" width="0.5703125" style="1" customWidth="1"/>
    <col min="5906" max="5906" width="9.7109375" style="1" customWidth="1"/>
    <col min="5907" max="5907" width="0.5703125" style="1" customWidth="1"/>
    <col min="5908" max="6144" width="9.140625" style="1"/>
    <col min="6145" max="6145" width="5" style="1" customWidth="1"/>
    <col min="6146" max="6146" width="15.140625" style="1" customWidth="1"/>
    <col min="6147" max="6147" width="2" style="1" customWidth="1"/>
    <col min="6148" max="6148" width="37.5703125" style="1" customWidth="1"/>
    <col min="6149" max="6149" width="0.85546875" style="1" customWidth="1"/>
    <col min="6150" max="6150" width="2" style="1" customWidth="1"/>
    <col min="6151" max="6151" width="8.140625" style="1" customWidth="1"/>
    <col min="6152" max="6152" width="11.140625" style="1" customWidth="1"/>
    <col min="6153" max="6155" width="13" style="1" customWidth="1"/>
    <col min="6156" max="6156" width="6.5703125" style="1" customWidth="1"/>
    <col min="6157" max="6159" width="0.5703125" style="1" customWidth="1"/>
    <col min="6160" max="6160" width="9.140625" style="1"/>
    <col min="6161" max="6161" width="0.5703125" style="1" customWidth="1"/>
    <col min="6162" max="6162" width="9.7109375" style="1" customWidth="1"/>
    <col min="6163" max="6163" width="0.5703125" style="1" customWidth="1"/>
    <col min="6164" max="6400" width="9.140625" style="1"/>
    <col min="6401" max="6401" width="5" style="1" customWidth="1"/>
    <col min="6402" max="6402" width="15.140625" style="1" customWidth="1"/>
    <col min="6403" max="6403" width="2" style="1" customWidth="1"/>
    <col min="6404" max="6404" width="37.5703125" style="1" customWidth="1"/>
    <col min="6405" max="6405" width="0.85546875" style="1" customWidth="1"/>
    <col min="6406" max="6406" width="2" style="1" customWidth="1"/>
    <col min="6407" max="6407" width="8.140625" style="1" customWidth="1"/>
    <col min="6408" max="6408" width="11.140625" style="1" customWidth="1"/>
    <col min="6409" max="6411" width="13" style="1" customWidth="1"/>
    <col min="6412" max="6412" width="6.5703125" style="1" customWidth="1"/>
    <col min="6413" max="6415" width="0.5703125" style="1" customWidth="1"/>
    <col min="6416" max="6416" width="9.140625" style="1"/>
    <col min="6417" max="6417" width="0.5703125" style="1" customWidth="1"/>
    <col min="6418" max="6418" width="9.7109375" style="1" customWidth="1"/>
    <col min="6419" max="6419" width="0.5703125" style="1" customWidth="1"/>
    <col min="6420" max="6656" width="9.140625" style="1"/>
    <col min="6657" max="6657" width="5" style="1" customWidth="1"/>
    <col min="6658" max="6658" width="15.140625" style="1" customWidth="1"/>
    <col min="6659" max="6659" width="2" style="1" customWidth="1"/>
    <col min="6660" max="6660" width="37.5703125" style="1" customWidth="1"/>
    <col min="6661" max="6661" width="0.85546875" style="1" customWidth="1"/>
    <col min="6662" max="6662" width="2" style="1" customWidth="1"/>
    <col min="6663" max="6663" width="8.140625" style="1" customWidth="1"/>
    <col min="6664" max="6664" width="11.140625" style="1" customWidth="1"/>
    <col min="6665" max="6667" width="13" style="1" customWidth="1"/>
    <col min="6668" max="6668" width="6.5703125" style="1" customWidth="1"/>
    <col min="6669" max="6671" width="0.5703125" style="1" customWidth="1"/>
    <col min="6672" max="6672" width="9.140625" style="1"/>
    <col min="6673" max="6673" width="0.5703125" style="1" customWidth="1"/>
    <col min="6674" max="6674" width="9.7109375" style="1" customWidth="1"/>
    <col min="6675" max="6675" width="0.5703125" style="1" customWidth="1"/>
    <col min="6676" max="6912" width="9.140625" style="1"/>
    <col min="6913" max="6913" width="5" style="1" customWidth="1"/>
    <col min="6914" max="6914" width="15.140625" style="1" customWidth="1"/>
    <col min="6915" max="6915" width="2" style="1" customWidth="1"/>
    <col min="6916" max="6916" width="37.5703125" style="1" customWidth="1"/>
    <col min="6917" max="6917" width="0.85546875" style="1" customWidth="1"/>
    <col min="6918" max="6918" width="2" style="1" customWidth="1"/>
    <col min="6919" max="6919" width="8.140625" style="1" customWidth="1"/>
    <col min="6920" max="6920" width="11.140625" style="1" customWidth="1"/>
    <col min="6921" max="6923" width="13" style="1" customWidth="1"/>
    <col min="6924" max="6924" width="6.5703125" style="1" customWidth="1"/>
    <col min="6925" max="6927" width="0.5703125" style="1" customWidth="1"/>
    <col min="6928" max="6928" width="9.140625" style="1"/>
    <col min="6929" max="6929" width="0.5703125" style="1" customWidth="1"/>
    <col min="6930" max="6930" width="9.7109375" style="1" customWidth="1"/>
    <col min="6931" max="6931" width="0.5703125" style="1" customWidth="1"/>
    <col min="6932" max="7168" width="9.140625" style="1"/>
    <col min="7169" max="7169" width="5" style="1" customWidth="1"/>
    <col min="7170" max="7170" width="15.140625" style="1" customWidth="1"/>
    <col min="7171" max="7171" width="2" style="1" customWidth="1"/>
    <col min="7172" max="7172" width="37.5703125" style="1" customWidth="1"/>
    <col min="7173" max="7173" width="0.85546875" style="1" customWidth="1"/>
    <col min="7174" max="7174" width="2" style="1" customWidth="1"/>
    <col min="7175" max="7175" width="8.140625" style="1" customWidth="1"/>
    <col min="7176" max="7176" width="11.140625" style="1" customWidth="1"/>
    <col min="7177" max="7179" width="13" style="1" customWidth="1"/>
    <col min="7180" max="7180" width="6.5703125" style="1" customWidth="1"/>
    <col min="7181" max="7183" width="0.5703125" style="1" customWidth="1"/>
    <col min="7184" max="7184" width="9.140625" style="1"/>
    <col min="7185" max="7185" width="0.5703125" style="1" customWidth="1"/>
    <col min="7186" max="7186" width="9.7109375" style="1" customWidth="1"/>
    <col min="7187" max="7187" width="0.5703125" style="1" customWidth="1"/>
    <col min="7188" max="7424" width="9.140625" style="1"/>
    <col min="7425" max="7425" width="5" style="1" customWidth="1"/>
    <col min="7426" max="7426" width="15.140625" style="1" customWidth="1"/>
    <col min="7427" max="7427" width="2" style="1" customWidth="1"/>
    <col min="7428" max="7428" width="37.5703125" style="1" customWidth="1"/>
    <col min="7429" max="7429" width="0.85546875" style="1" customWidth="1"/>
    <col min="7430" max="7430" width="2" style="1" customWidth="1"/>
    <col min="7431" max="7431" width="8.140625" style="1" customWidth="1"/>
    <col min="7432" max="7432" width="11.140625" style="1" customWidth="1"/>
    <col min="7433" max="7435" width="13" style="1" customWidth="1"/>
    <col min="7436" max="7436" width="6.5703125" style="1" customWidth="1"/>
    <col min="7437" max="7439" width="0.5703125" style="1" customWidth="1"/>
    <col min="7440" max="7440" width="9.140625" style="1"/>
    <col min="7441" max="7441" width="0.5703125" style="1" customWidth="1"/>
    <col min="7442" max="7442" width="9.7109375" style="1" customWidth="1"/>
    <col min="7443" max="7443" width="0.5703125" style="1" customWidth="1"/>
    <col min="7444" max="7680" width="9.140625" style="1"/>
    <col min="7681" max="7681" width="5" style="1" customWidth="1"/>
    <col min="7682" max="7682" width="15.140625" style="1" customWidth="1"/>
    <col min="7683" max="7683" width="2" style="1" customWidth="1"/>
    <col min="7684" max="7684" width="37.5703125" style="1" customWidth="1"/>
    <col min="7685" max="7685" width="0.85546875" style="1" customWidth="1"/>
    <col min="7686" max="7686" width="2" style="1" customWidth="1"/>
    <col min="7687" max="7687" width="8.140625" style="1" customWidth="1"/>
    <col min="7688" max="7688" width="11.140625" style="1" customWidth="1"/>
    <col min="7689" max="7691" width="13" style="1" customWidth="1"/>
    <col min="7692" max="7692" width="6.5703125" style="1" customWidth="1"/>
    <col min="7693" max="7695" width="0.5703125" style="1" customWidth="1"/>
    <col min="7696" max="7696" width="9.140625" style="1"/>
    <col min="7697" max="7697" width="0.5703125" style="1" customWidth="1"/>
    <col min="7698" max="7698" width="9.7109375" style="1" customWidth="1"/>
    <col min="7699" max="7699" width="0.5703125" style="1" customWidth="1"/>
    <col min="7700" max="7936" width="9.140625" style="1"/>
    <col min="7937" max="7937" width="5" style="1" customWidth="1"/>
    <col min="7938" max="7938" width="15.140625" style="1" customWidth="1"/>
    <col min="7939" max="7939" width="2" style="1" customWidth="1"/>
    <col min="7940" max="7940" width="37.5703125" style="1" customWidth="1"/>
    <col min="7941" max="7941" width="0.85546875" style="1" customWidth="1"/>
    <col min="7942" max="7942" width="2" style="1" customWidth="1"/>
    <col min="7943" max="7943" width="8.140625" style="1" customWidth="1"/>
    <col min="7944" max="7944" width="11.140625" style="1" customWidth="1"/>
    <col min="7945" max="7947" width="13" style="1" customWidth="1"/>
    <col min="7948" max="7948" width="6.5703125" style="1" customWidth="1"/>
    <col min="7949" max="7951" width="0.5703125" style="1" customWidth="1"/>
    <col min="7952" max="7952" width="9.140625" style="1"/>
    <col min="7953" max="7953" width="0.5703125" style="1" customWidth="1"/>
    <col min="7954" max="7954" width="9.7109375" style="1" customWidth="1"/>
    <col min="7955" max="7955" width="0.5703125" style="1" customWidth="1"/>
    <col min="7956" max="8192" width="9.140625" style="1"/>
    <col min="8193" max="8193" width="5" style="1" customWidth="1"/>
    <col min="8194" max="8194" width="15.140625" style="1" customWidth="1"/>
    <col min="8195" max="8195" width="2" style="1" customWidth="1"/>
    <col min="8196" max="8196" width="37.5703125" style="1" customWidth="1"/>
    <col min="8197" max="8197" width="0.85546875" style="1" customWidth="1"/>
    <col min="8198" max="8198" width="2" style="1" customWidth="1"/>
    <col min="8199" max="8199" width="8.140625" style="1" customWidth="1"/>
    <col min="8200" max="8200" width="11.140625" style="1" customWidth="1"/>
    <col min="8201" max="8203" width="13" style="1" customWidth="1"/>
    <col min="8204" max="8204" width="6.5703125" style="1" customWidth="1"/>
    <col min="8205" max="8207" width="0.5703125" style="1" customWidth="1"/>
    <col min="8208" max="8208" width="9.140625" style="1"/>
    <col min="8209" max="8209" width="0.5703125" style="1" customWidth="1"/>
    <col min="8210" max="8210" width="9.7109375" style="1" customWidth="1"/>
    <col min="8211" max="8211" width="0.5703125" style="1" customWidth="1"/>
    <col min="8212" max="8448" width="9.140625" style="1"/>
    <col min="8449" max="8449" width="5" style="1" customWidth="1"/>
    <col min="8450" max="8450" width="15.140625" style="1" customWidth="1"/>
    <col min="8451" max="8451" width="2" style="1" customWidth="1"/>
    <col min="8452" max="8452" width="37.5703125" style="1" customWidth="1"/>
    <col min="8453" max="8453" width="0.85546875" style="1" customWidth="1"/>
    <col min="8454" max="8454" width="2" style="1" customWidth="1"/>
    <col min="8455" max="8455" width="8.140625" style="1" customWidth="1"/>
    <col min="8456" max="8456" width="11.140625" style="1" customWidth="1"/>
    <col min="8457" max="8459" width="13" style="1" customWidth="1"/>
    <col min="8460" max="8460" width="6.5703125" style="1" customWidth="1"/>
    <col min="8461" max="8463" width="0.5703125" style="1" customWidth="1"/>
    <col min="8464" max="8464" width="9.140625" style="1"/>
    <col min="8465" max="8465" width="0.5703125" style="1" customWidth="1"/>
    <col min="8466" max="8466" width="9.7109375" style="1" customWidth="1"/>
    <col min="8467" max="8467" width="0.5703125" style="1" customWidth="1"/>
    <col min="8468" max="8704" width="9.140625" style="1"/>
    <col min="8705" max="8705" width="5" style="1" customWidth="1"/>
    <col min="8706" max="8706" width="15.140625" style="1" customWidth="1"/>
    <col min="8707" max="8707" width="2" style="1" customWidth="1"/>
    <col min="8708" max="8708" width="37.5703125" style="1" customWidth="1"/>
    <col min="8709" max="8709" width="0.85546875" style="1" customWidth="1"/>
    <col min="8710" max="8710" width="2" style="1" customWidth="1"/>
    <col min="8711" max="8711" width="8.140625" style="1" customWidth="1"/>
    <col min="8712" max="8712" width="11.140625" style="1" customWidth="1"/>
    <col min="8713" max="8715" width="13" style="1" customWidth="1"/>
    <col min="8716" max="8716" width="6.5703125" style="1" customWidth="1"/>
    <col min="8717" max="8719" width="0.5703125" style="1" customWidth="1"/>
    <col min="8720" max="8720" width="9.140625" style="1"/>
    <col min="8721" max="8721" width="0.5703125" style="1" customWidth="1"/>
    <col min="8722" max="8722" width="9.7109375" style="1" customWidth="1"/>
    <col min="8723" max="8723" width="0.5703125" style="1" customWidth="1"/>
    <col min="8724" max="8960" width="9.140625" style="1"/>
    <col min="8961" max="8961" width="5" style="1" customWidth="1"/>
    <col min="8962" max="8962" width="15.140625" style="1" customWidth="1"/>
    <col min="8963" max="8963" width="2" style="1" customWidth="1"/>
    <col min="8964" max="8964" width="37.5703125" style="1" customWidth="1"/>
    <col min="8965" max="8965" width="0.85546875" style="1" customWidth="1"/>
    <col min="8966" max="8966" width="2" style="1" customWidth="1"/>
    <col min="8967" max="8967" width="8.140625" style="1" customWidth="1"/>
    <col min="8968" max="8968" width="11.140625" style="1" customWidth="1"/>
    <col min="8969" max="8971" width="13" style="1" customWidth="1"/>
    <col min="8972" max="8972" width="6.5703125" style="1" customWidth="1"/>
    <col min="8973" max="8975" width="0.5703125" style="1" customWidth="1"/>
    <col min="8976" max="8976" width="9.140625" style="1"/>
    <col min="8977" max="8977" width="0.5703125" style="1" customWidth="1"/>
    <col min="8978" max="8978" width="9.7109375" style="1" customWidth="1"/>
    <col min="8979" max="8979" width="0.5703125" style="1" customWidth="1"/>
    <col min="8980" max="9216" width="9.140625" style="1"/>
    <col min="9217" max="9217" width="5" style="1" customWidth="1"/>
    <col min="9218" max="9218" width="15.140625" style="1" customWidth="1"/>
    <col min="9219" max="9219" width="2" style="1" customWidth="1"/>
    <col min="9220" max="9220" width="37.5703125" style="1" customWidth="1"/>
    <col min="9221" max="9221" width="0.85546875" style="1" customWidth="1"/>
    <col min="9222" max="9222" width="2" style="1" customWidth="1"/>
    <col min="9223" max="9223" width="8.140625" style="1" customWidth="1"/>
    <col min="9224" max="9224" width="11.140625" style="1" customWidth="1"/>
    <col min="9225" max="9227" width="13" style="1" customWidth="1"/>
    <col min="9228" max="9228" width="6.5703125" style="1" customWidth="1"/>
    <col min="9229" max="9231" width="0.5703125" style="1" customWidth="1"/>
    <col min="9232" max="9232" width="9.140625" style="1"/>
    <col min="9233" max="9233" width="0.5703125" style="1" customWidth="1"/>
    <col min="9234" max="9234" width="9.7109375" style="1" customWidth="1"/>
    <col min="9235" max="9235" width="0.5703125" style="1" customWidth="1"/>
    <col min="9236" max="9472" width="9.140625" style="1"/>
    <col min="9473" max="9473" width="5" style="1" customWidth="1"/>
    <col min="9474" max="9474" width="15.140625" style="1" customWidth="1"/>
    <col min="9475" max="9475" width="2" style="1" customWidth="1"/>
    <col min="9476" max="9476" width="37.5703125" style="1" customWidth="1"/>
    <col min="9477" max="9477" width="0.85546875" style="1" customWidth="1"/>
    <col min="9478" max="9478" width="2" style="1" customWidth="1"/>
    <col min="9479" max="9479" width="8.140625" style="1" customWidth="1"/>
    <col min="9480" max="9480" width="11.140625" style="1" customWidth="1"/>
    <col min="9481" max="9483" width="13" style="1" customWidth="1"/>
    <col min="9484" max="9484" width="6.5703125" style="1" customWidth="1"/>
    <col min="9485" max="9487" width="0.5703125" style="1" customWidth="1"/>
    <col min="9488" max="9488" width="9.140625" style="1"/>
    <col min="9489" max="9489" width="0.5703125" style="1" customWidth="1"/>
    <col min="9490" max="9490" width="9.7109375" style="1" customWidth="1"/>
    <col min="9491" max="9491" width="0.5703125" style="1" customWidth="1"/>
    <col min="9492" max="9728" width="9.140625" style="1"/>
    <col min="9729" max="9729" width="5" style="1" customWidth="1"/>
    <col min="9730" max="9730" width="15.140625" style="1" customWidth="1"/>
    <col min="9731" max="9731" width="2" style="1" customWidth="1"/>
    <col min="9732" max="9732" width="37.5703125" style="1" customWidth="1"/>
    <col min="9733" max="9733" width="0.85546875" style="1" customWidth="1"/>
    <col min="9734" max="9734" width="2" style="1" customWidth="1"/>
    <col min="9735" max="9735" width="8.140625" style="1" customWidth="1"/>
    <col min="9736" max="9736" width="11.140625" style="1" customWidth="1"/>
    <col min="9737" max="9739" width="13" style="1" customWidth="1"/>
    <col min="9740" max="9740" width="6.5703125" style="1" customWidth="1"/>
    <col min="9741" max="9743" width="0.5703125" style="1" customWidth="1"/>
    <col min="9744" max="9744" width="9.140625" style="1"/>
    <col min="9745" max="9745" width="0.5703125" style="1" customWidth="1"/>
    <col min="9746" max="9746" width="9.7109375" style="1" customWidth="1"/>
    <col min="9747" max="9747" width="0.5703125" style="1" customWidth="1"/>
    <col min="9748" max="9984" width="9.140625" style="1"/>
    <col min="9985" max="9985" width="5" style="1" customWidth="1"/>
    <col min="9986" max="9986" width="15.140625" style="1" customWidth="1"/>
    <col min="9987" max="9987" width="2" style="1" customWidth="1"/>
    <col min="9988" max="9988" width="37.5703125" style="1" customWidth="1"/>
    <col min="9989" max="9989" width="0.85546875" style="1" customWidth="1"/>
    <col min="9990" max="9990" width="2" style="1" customWidth="1"/>
    <col min="9991" max="9991" width="8.140625" style="1" customWidth="1"/>
    <col min="9992" max="9992" width="11.140625" style="1" customWidth="1"/>
    <col min="9993" max="9995" width="13" style="1" customWidth="1"/>
    <col min="9996" max="9996" width="6.5703125" style="1" customWidth="1"/>
    <col min="9997" max="9999" width="0.5703125" style="1" customWidth="1"/>
    <col min="10000" max="10000" width="9.140625" style="1"/>
    <col min="10001" max="10001" width="0.5703125" style="1" customWidth="1"/>
    <col min="10002" max="10002" width="9.7109375" style="1" customWidth="1"/>
    <col min="10003" max="10003" width="0.5703125" style="1" customWidth="1"/>
    <col min="10004" max="10240" width="9.140625" style="1"/>
    <col min="10241" max="10241" width="5" style="1" customWidth="1"/>
    <col min="10242" max="10242" width="15.140625" style="1" customWidth="1"/>
    <col min="10243" max="10243" width="2" style="1" customWidth="1"/>
    <col min="10244" max="10244" width="37.5703125" style="1" customWidth="1"/>
    <col min="10245" max="10245" width="0.85546875" style="1" customWidth="1"/>
    <col min="10246" max="10246" width="2" style="1" customWidth="1"/>
    <col min="10247" max="10247" width="8.140625" style="1" customWidth="1"/>
    <col min="10248" max="10248" width="11.140625" style="1" customWidth="1"/>
    <col min="10249" max="10251" width="13" style="1" customWidth="1"/>
    <col min="10252" max="10252" width="6.5703125" style="1" customWidth="1"/>
    <col min="10253" max="10255" width="0.5703125" style="1" customWidth="1"/>
    <col min="10256" max="10256" width="9.140625" style="1"/>
    <col min="10257" max="10257" width="0.5703125" style="1" customWidth="1"/>
    <col min="10258" max="10258" width="9.7109375" style="1" customWidth="1"/>
    <col min="10259" max="10259" width="0.5703125" style="1" customWidth="1"/>
    <col min="10260" max="10496" width="9.140625" style="1"/>
    <col min="10497" max="10497" width="5" style="1" customWidth="1"/>
    <col min="10498" max="10498" width="15.140625" style="1" customWidth="1"/>
    <col min="10499" max="10499" width="2" style="1" customWidth="1"/>
    <col min="10500" max="10500" width="37.5703125" style="1" customWidth="1"/>
    <col min="10501" max="10501" width="0.85546875" style="1" customWidth="1"/>
    <col min="10502" max="10502" width="2" style="1" customWidth="1"/>
    <col min="10503" max="10503" width="8.140625" style="1" customWidth="1"/>
    <col min="10504" max="10504" width="11.140625" style="1" customWidth="1"/>
    <col min="10505" max="10507" width="13" style="1" customWidth="1"/>
    <col min="10508" max="10508" width="6.5703125" style="1" customWidth="1"/>
    <col min="10509" max="10511" width="0.5703125" style="1" customWidth="1"/>
    <col min="10512" max="10512" width="9.140625" style="1"/>
    <col min="10513" max="10513" width="0.5703125" style="1" customWidth="1"/>
    <col min="10514" max="10514" width="9.7109375" style="1" customWidth="1"/>
    <col min="10515" max="10515" width="0.5703125" style="1" customWidth="1"/>
    <col min="10516" max="10752" width="9.140625" style="1"/>
    <col min="10753" max="10753" width="5" style="1" customWidth="1"/>
    <col min="10754" max="10754" width="15.140625" style="1" customWidth="1"/>
    <col min="10755" max="10755" width="2" style="1" customWidth="1"/>
    <col min="10756" max="10756" width="37.5703125" style="1" customWidth="1"/>
    <col min="10757" max="10757" width="0.85546875" style="1" customWidth="1"/>
    <col min="10758" max="10758" width="2" style="1" customWidth="1"/>
    <col min="10759" max="10759" width="8.140625" style="1" customWidth="1"/>
    <col min="10760" max="10760" width="11.140625" style="1" customWidth="1"/>
    <col min="10761" max="10763" width="13" style="1" customWidth="1"/>
    <col min="10764" max="10764" width="6.5703125" style="1" customWidth="1"/>
    <col min="10765" max="10767" width="0.5703125" style="1" customWidth="1"/>
    <col min="10768" max="10768" width="9.140625" style="1"/>
    <col min="10769" max="10769" width="0.5703125" style="1" customWidth="1"/>
    <col min="10770" max="10770" width="9.7109375" style="1" customWidth="1"/>
    <col min="10771" max="10771" width="0.5703125" style="1" customWidth="1"/>
    <col min="10772" max="11008" width="9.140625" style="1"/>
    <col min="11009" max="11009" width="5" style="1" customWidth="1"/>
    <col min="11010" max="11010" width="15.140625" style="1" customWidth="1"/>
    <col min="11011" max="11011" width="2" style="1" customWidth="1"/>
    <col min="11012" max="11012" width="37.5703125" style="1" customWidth="1"/>
    <col min="11013" max="11013" width="0.85546875" style="1" customWidth="1"/>
    <col min="11014" max="11014" width="2" style="1" customWidth="1"/>
    <col min="11015" max="11015" width="8.140625" style="1" customWidth="1"/>
    <col min="11016" max="11016" width="11.140625" style="1" customWidth="1"/>
    <col min="11017" max="11019" width="13" style="1" customWidth="1"/>
    <col min="11020" max="11020" width="6.5703125" style="1" customWidth="1"/>
    <col min="11021" max="11023" width="0.5703125" style="1" customWidth="1"/>
    <col min="11024" max="11024" width="9.140625" style="1"/>
    <col min="11025" max="11025" width="0.5703125" style="1" customWidth="1"/>
    <col min="11026" max="11026" width="9.7109375" style="1" customWidth="1"/>
    <col min="11027" max="11027" width="0.5703125" style="1" customWidth="1"/>
    <col min="11028" max="11264" width="9.140625" style="1"/>
    <col min="11265" max="11265" width="5" style="1" customWidth="1"/>
    <col min="11266" max="11266" width="15.140625" style="1" customWidth="1"/>
    <col min="11267" max="11267" width="2" style="1" customWidth="1"/>
    <col min="11268" max="11268" width="37.5703125" style="1" customWidth="1"/>
    <col min="11269" max="11269" width="0.85546875" style="1" customWidth="1"/>
    <col min="11270" max="11270" width="2" style="1" customWidth="1"/>
    <col min="11271" max="11271" width="8.140625" style="1" customWidth="1"/>
    <col min="11272" max="11272" width="11.140625" style="1" customWidth="1"/>
    <col min="11273" max="11275" width="13" style="1" customWidth="1"/>
    <col min="11276" max="11276" width="6.5703125" style="1" customWidth="1"/>
    <col min="11277" max="11279" width="0.5703125" style="1" customWidth="1"/>
    <col min="11280" max="11280" width="9.140625" style="1"/>
    <col min="11281" max="11281" width="0.5703125" style="1" customWidth="1"/>
    <col min="11282" max="11282" width="9.7109375" style="1" customWidth="1"/>
    <col min="11283" max="11283" width="0.5703125" style="1" customWidth="1"/>
    <col min="11284" max="11520" width="9.140625" style="1"/>
    <col min="11521" max="11521" width="5" style="1" customWidth="1"/>
    <col min="11522" max="11522" width="15.140625" style="1" customWidth="1"/>
    <col min="11523" max="11523" width="2" style="1" customWidth="1"/>
    <col min="11524" max="11524" width="37.5703125" style="1" customWidth="1"/>
    <col min="11525" max="11525" width="0.85546875" style="1" customWidth="1"/>
    <col min="11526" max="11526" width="2" style="1" customWidth="1"/>
    <col min="11527" max="11527" width="8.140625" style="1" customWidth="1"/>
    <col min="11528" max="11528" width="11.140625" style="1" customWidth="1"/>
    <col min="11529" max="11531" width="13" style="1" customWidth="1"/>
    <col min="11532" max="11532" width="6.5703125" style="1" customWidth="1"/>
    <col min="11533" max="11535" width="0.5703125" style="1" customWidth="1"/>
    <col min="11536" max="11536" width="9.140625" style="1"/>
    <col min="11537" max="11537" width="0.5703125" style="1" customWidth="1"/>
    <col min="11538" max="11538" width="9.7109375" style="1" customWidth="1"/>
    <col min="11539" max="11539" width="0.5703125" style="1" customWidth="1"/>
    <col min="11540" max="11776" width="9.140625" style="1"/>
    <col min="11777" max="11777" width="5" style="1" customWidth="1"/>
    <col min="11778" max="11778" width="15.140625" style="1" customWidth="1"/>
    <col min="11779" max="11779" width="2" style="1" customWidth="1"/>
    <col min="11780" max="11780" width="37.5703125" style="1" customWidth="1"/>
    <col min="11781" max="11781" width="0.85546875" style="1" customWidth="1"/>
    <col min="11782" max="11782" width="2" style="1" customWidth="1"/>
    <col min="11783" max="11783" width="8.140625" style="1" customWidth="1"/>
    <col min="11784" max="11784" width="11.140625" style="1" customWidth="1"/>
    <col min="11785" max="11787" width="13" style="1" customWidth="1"/>
    <col min="11788" max="11788" width="6.5703125" style="1" customWidth="1"/>
    <col min="11789" max="11791" width="0.5703125" style="1" customWidth="1"/>
    <col min="11792" max="11792" width="9.140625" style="1"/>
    <col min="11793" max="11793" width="0.5703125" style="1" customWidth="1"/>
    <col min="11794" max="11794" width="9.7109375" style="1" customWidth="1"/>
    <col min="11795" max="11795" width="0.5703125" style="1" customWidth="1"/>
    <col min="11796" max="12032" width="9.140625" style="1"/>
    <col min="12033" max="12033" width="5" style="1" customWidth="1"/>
    <col min="12034" max="12034" width="15.140625" style="1" customWidth="1"/>
    <col min="12035" max="12035" width="2" style="1" customWidth="1"/>
    <col min="12036" max="12036" width="37.5703125" style="1" customWidth="1"/>
    <col min="12037" max="12037" width="0.85546875" style="1" customWidth="1"/>
    <col min="12038" max="12038" width="2" style="1" customWidth="1"/>
    <col min="12039" max="12039" width="8.140625" style="1" customWidth="1"/>
    <col min="12040" max="12040" width="11.140625" style="1" customWidth="1"/>
    <col min="12041" max="12043" width="13" style="1" customWidth="1"/>
    <col min="12044" max="12044" width="6.5703125" style="1" customWidth="1"/>
    <col min="12045" max="12047" width="0.5703125" style="1" customWidth="1"/>
    <col min="12048" max="12048" width="9.140625" style="1"/>
    <col min="12049" max="12049" width="0.5703125" style="1" customWidth="1"/>
    <col min="12050" max="12050" width="9.7109375" style="1" customWidth="1"/>
    <col min="12051" max="12051" width="0.5703125" style="1" customWidth="1"/>
    <col min="12052" max="12288" width="9.140625" style="1"/>
    <col min="12289" max="12289" width="5" style="1" customWidth="1"/>
    <col min="12290" max="12290" width="15.140625" style="1" customWidth="1"/>
    <col min="12291" max="12291" width="2" style="1" customWidth="1"/>
    <col min="12292" max="12292" width="37.5703125" style="1" customWidth="1"/>
    <col min="12293" max="12293" width="0.85546875" style="1" customWidth="1"/>
    <col min="12294" max="12294" width="2" style="1" customWidth="1"/>
    <col min="12295" max="12295" width="8.140625" style="1" customWidth="1"/>
    <col min="12296" max="12296" width="11.140625" style="1" customWidth="1"/>
    <col min="12297" max="12299" width="13" style="1" customWidth="1"/>
    <col min="12300" max="12300" width="6.5703125" style="1" customWidth="1"/>
    <col min="12301" max="12303" width="0.5703125" style="1" customWidth="1"/>
    <col min="12304" max="12304" width="9.140625" style="1"/>
    <col min="12305" max="12305" width="0.5703125" style="1" customWidth="1"/>
    <col min="12306" max="12306" width="9.7109375" style="1" customWidth="1"/>
    <col min="12307" max="12307" width="0.5703125" style="1" customWidth="1"/>
    <col min="12308" max="12544" width="9.140625" style="1"/>
    <col min="12545" max="12545" width="5" style="1" customWidth="1"/>
    <col min="12546" max="12546" width="15.140625" style="1" customWidth="1"/>
    <col min="12547" max="12547" width="2" style="1" customWidth="1"/>
    <col min="12548" max="12548" width="37.5703125" style="1" customWidth="1"/>
    <col min="12549" max="12549" width="0.85546875" style="1" customWidth="1"/>
    <col min="12550" max="12550" width="2" style="1" customWidth="1"/>
    <col min="12551" max="12551" width="8.140625" style="1" customWidth="1"/>
    <col min="12552" max="12552" width="11.140625" style="1" customWidth="1"/>
    <col min="12553" max="12555" width="13" style="1" customWidth="1"/>
    <col min="12556" max="12556" width="6.5703125" style="1" customWidth="1"/>
    <col min="12557" max="12559" width="0.5703125" style="1" customWidth="1"/>
    <col min="12560" max="12560" width="9.140625" style="1"/>
    <col min="12561" max="12561" width="0.5703125" style="1" customWidth="1"/>
    <col min="12562" max="12562" width="9.7109375" style="1" customWidth="1"/>
    <col min="12563" max="12563" width="0.5703125" style="1" customWidth="1"/>
    <col min="12564" max="12800" width="9.140625" style="1"/>
    <col min="12801" max="12801" width="5" style="1" customWidth="1"/>
    <col min="12802" max="12802" width="15.140625" style="1" customWidth="1"/>
    <col min="12803" max="12803" width="2" style="1" customWidth="1"/>
    <col min="12804" max="12804" width="37.5703125" style="1" customWidth="1"/>
    <col min="12805" max="12805" width="0.85546875" style="1" customWidth="1"/>
    <col min="12806" max="12806" width="2" style="1" customWidth="1"/>
    <col min="12807" max="12807" width="8.140625" style="1" customWidth="1"/>
    <col min="12808" max="12808" width="11.140625" style="1" customWidth="1"/>
    <col min="12809" max="12811" width="13" style="1" customWidth="1"/>
    <col min="12812" max="12812" width="6.5703125" style="1" customWidth="1"/>
    <col min="12813" max="12815" width="0.5703125" style="1" customWidth="1"/>
    <col min="12816" max="12816" width="9.140625" style="1"/>
    <col min="12817" max="12817" width="0.5703125" style="1" customWidth="1"/>
    <col min="12818" max="12818" width="9.7109375" style="1" customWidth="1"/>
    <col min="12819" max="12819" width="0.5703125" style="1" customWidth="1"/>
    <col min="12820" max="13056" width="9.140625" style="1"/>
    <col min="13057" max="13057" width="5" style="1" customWidth="1"/>
    <col min="13058" max="13058" width="15.140625" style="1" customWidth="1"/>
    <col min="13059" max="13059" width="2" style="1" customWidth="1"/>
    <col min="13060" max="13060" width="37.5703125" style="1" customWidth="1"/>
    <col min="13061" max="13061" width="0.85546875" style="1" customWidth="1"/>
    <col min="13062" max="13062" width="2" style="1" customWidth="1"/>
    <col min="13063" max="13063" width="8.140625" style="1" customWidth="1"/>
    <col min="13064" max="13064" width="11.140625" style="1" customWidth="1"/>
    <col min="13065" max="13067" width="13" style="1" customWidth="1"/>
    <col min="13068" max="13068" width="6.5703125" style="1" customWidth="1"/>
    <col min="13069" max="13071" width="0.5703125" style="1" customWidth="1"/>
    <col min="13072" max="13072" width="9.140625" style="1"/>
    <col min="13073" max="13073" width="0.5703125" style="1" customWidth="1"/>
    <col min="13074" max="13074" width="9.7109375" style="1" customWidth="1"/>
    <col min="13075" max="13075" width="0.5703125" style="1" customWidth="1"/>
    <col min="13076" max="13312" width="9.140625" style="1"/>
    <col min="13313" max="13313" width="5" style="1" customWidth="1"/>
    <col min="13314" max="13314" width="15.140625" style="1" customWidth="1"/>
    <col min="13315" max="13315" width="2" style="1" customWidth="1"/>
    <col min="13316" max="13316" width="37.5703125" style="1" customWidth="1"/>
    <col min="13317" max="13317" width="0.85546875" style="1" customWidth="1"/>
    <col min="13318" max="13318" width="2" style="1" customWidth="1"/>
    <col min="13319" max="13319" width="8.140625" style="1" customWidth="1"/>
    <col min="13320" max="13320" width="11.140625" style="1" customWidth="1"/>
    <col min="13321" max="13323" width="13" style="1" customWidth="1"/>
    <col min="13324" max="13324" width="6.5703125" style="1" customWidth="1"/>
    <col min="13325" max="13327" width="0.5703125" style="1" customWidth="1"/>
    <col min="13328" max="13328" width="9.140625" style="1"/>
    <col min="13329" max="13329" width="0.5703125" style="1" customWidth="1"/>
    <col min="13330" max="13330" width="9.7109375" style="1" customWidth="1"/>
    <col min="13331" max="13331" width="0.5703125" style="1" customWidth="1"/>
    <col min="13332" max="13568" width="9.140625" style="1"/>
    <col min="13569" max="13569" width="5" style="1" customWidth="1"/>
    <col min="13570" max="13570" width="15.140625" style="1" customWidth="1"/>
    <col min="13571" max="13571" width="2" style="1" customWidth="1"/>
    <col min="13572" max="13572" width="37.5703125" style="1" customWidth="1"/>
    <col min="13573" max="13573" width="0.85546875" style="1" customWidth="1"/>
    <col min="13574" max="13574" width="2" style="1" customWidth="1"/>
    <col min="13575" max="13575" width="8.140625" style="1" customWidth="1"/>
    <col min="13576" max="13576" width="11.140625" style="1" customWidth="1"/>
    <col min="13577" max="13579" width="13" style="1" customWidth="1"/>
    <col min="13580" max="13580" width="6.5703125" style="1" customWidth="1"/>
    <col min="13581" max="13583" width="0.5703125" style="1" customWidth="1"/>
    <col min="13584" max="13584" width="9.140625" style="1"/>
    <col min="13585" max="13585" width="0.5703125" style="1" customWidth="1"/>
    <col min="13586" max="13586" width="9.7109375" style="1" customWidth="1"/>
    <col min="13587" max="13587" width="0.5703125" style="1" customWidth="1"/>
    <col min="13588" max="13824" width="9.140625" style="1"/>
    <col min="13825" max="13825" width="5" style="1" customWidth="1"/>
    <col min="13826" max="13826" width="15.140625" style="1" customWidth="1"/>
    <col min="13827" max="13827" width="2" style="1" customWidth="1"/>
    <col min="13828" max="13828" width="37.5703125" style="1" customWidth="1"/>
    <col min="13829" max="13829" width="0.85546875" style="1" customWidth="1"/>
    <col min="13830" max="13830" width="2" style="1" customWidth="1"/>
    <col min="13831" max="13831" width="8.140625" style="1" customWidth="1"/>
    <col min="13832" max="13832" width="11.140625" style="1" customWidth="1"/>
    <col min="13833" max="13835" width="13" style="1" customWidth="1"/>
    <col min="13836" max="13836" width="6.5703125" style="1" customWidth="1"/>
    <col min="13837" max="13839" width="0.5703125" style="1" customWidth="1"/>
    <col min="13840" max="13840" width="9.140625" style="1"/>
    <col min="13841" max="13841" width="0.5703125" style="1" customWidth="1"/>
    <col min="13842" max="13842" width="9.7109375" style="1" customWidth="1"/>
    <col min="13843" max="13843" width="0.5703125" style="1" customWidth="1"/>
    <col min="13844" max="14080" width="9.140625" style="1"/>
    <col min="14081" max="14081" width="5" style="1" customWidth="1"/>
    <col min="14082" max="14082" width="15.140625" style="1" customWidth="1"/>
    <col min="14083" max="14083" width="2" style="1" customWidth="1"/>
    <col min="14084" max="14084" width="37.5703125" style="1" customWidth="1"/>
    <col min="14085" max="14085" width="0.85546875" style="1" customWidth="1"/>
    <col min="14086" max="14086" width="2" style="1" customWidth="1"/>
    <col min="14087" max="14087" width="8.140625" style="1" customWidth="1"/>
    <col min="14088" max="14088" width="11.140625" style="1" customWidth="1"/>
    <col min="14089" max="14091" width="13" style="1" customWidth="1"/>
    <col min="14092" max="14092" width="6.5703125" style="1" customWidth="1"/>
    <col min="14093" max="14095" width="0.5703125" style="1" customWidth="1"/>
    <col min="14096" max="14096" width="9.140625" style="1"/>
    <col min="14097" max="14097" width="0.5703125" style="1" customWidth="1"/>
    <col min="14098" max="14098" width="9.7109375" style="1" customWidth="1"/>
    <col min="14099" max="14099" width="0.5703125" style="1" customWidth="1"/>
    <col min="14100" max="14336" width="9.140625" style="1"/>
    <col min="14337" max="14337" width="5" style="1" customWidth="1"/>
    <col min="14338" max="14338" width="15.140625" style="1" customWidth="1"/>
    <col min="14339" max="14339" width="2" style="1" customWidth="1"/>
    <col min="14340" max="14340" width="37.5703125" style="1" customWidth="1"/>
    <col min="14341" max="14341" width="0.85546875" style="1" customWidth="1"/>
    <col min="14342" max="14342" width="2" style="1" customWidth="1"/>
    <col min="14343" max="14343" width="8.140625" style="1" customWidth="1"/>
    <col min="14344" max="14344" width="11.140625" style="1" customWidth="1"/>
    <col min="14345" max="14347" width="13" style="1" customWidth="1"/>
    <col min="14348" max="14348" width="6.5703125" style="1" customWidth="1"/>
    <col min="14349" max="14351" width="0.5703125" style="1" customWidth="1"/>
    <col min="14352" max="14352" width="9.140625" style="1"/>
    <col min="14353" max="14353" width="0.5703125" style="1" customWidth="1"/>
    <col min="14354" max="14354" width="9.7109375" style="1" customWidth="1"/>
    <col min="14355" max="14355" width="0.5703125" style="1" customWidth="1"/>
    <col min="14356" max="14592" width="9.140625" style="1"/>
    <col min="14593" max="14593" width="5" style="1" customWidth="1"/>
    <col min="14594" max="14594" width="15.140625" style="1" customWidth="1"/>
    <col min="14595" max="14595" width="2" style="1" customWidth="1"/>
    <col min="14596" max="14596" width="37.5703125" style="1" customWidth="1"/>
    <col min="14597" max="14597" width="0.85546875" style="1" customWidth="1"/>
    <col min="14598" max="14598" width="2" style="1" customWidth="1"/>
    <col min="14599" max="14599" width="8.140625" style="1" customWidth="1"/>
    <col min="14600" max="14600" width="11.140625" style="1" customWidth="1"/>
    <col min="14601" max="14603" width="13" style="1" customWidth="1"/>
    <col min="14604" max="14604" width="6.5703125" style="1" customWidth="1"/>
    <col min="14605" max="14607" width="0.5703125" style="1" customWidth="1"/>
    <col min="14608" max="14608" width="9.140625" style="1"/>
    <col min="14609" max="14609" width="0.5703125" style="1" customWidth="1"/>
    <col min="14610" max="14610" width="9.7109375" style="1" customWidth="1"/>
    <col min="14611" max="14611" width="0.5703125" style="1" customWidth="1"/>
    <col min="14612" max="14848" width="9.140625" style="1"/>
    <col min="14849" max="14849" width="5" style="1" customWidth="1"/>
    <col min="14850" max="14850" width="15.140625" style="1" customWidth="1"/>
    <col min="14851" max="14851" width="2" style="1" customWidth="1"/>
    <col min="14852" max="14852" width="37.5703125" style="1" customWidth="1"/>
    <col min="14853" max="14853" width="0.85546875" style="1" customWidth="1"/>
    <col min="14854" max="14854" width="2" style="1" customWidth="1"/>
    <col min="14855" max="14855" width="8.140625" style="1" customWidth="1"/>
    <col min="14856" max="14856" width="11.140625" style="1" customWidth="1"/>
    <col min="14857" max="14859" width="13" style="1" customWidth="1"/>
    <col min="14860" max="14860" width="6.5703125" style="1" customWidth="1"/>
    <col min="14861" max="14863" width="0.5703125" style="1" customWidth="1"/>
    <col min="14864" max="14864" width="9.140625" style="1"/>
    <col min="14865" max="14865" width="0.5703125" style="1" customWidth="1"/>
    <col min="14866" max="14866" width="9.7109375" style="1" customWidth="1"/>
    <col min="14867" max="14867" width="0.5703125" style="1" customWidth="1"/>
    <col min="14868" max="15104" width="9.140625" style="1"/>
    <col min="15105" max="15105" width="5" style="1" customWidth="1"/>
    <col min="15106" max="15106" width="15.140625" style="1" customWidth="1"/>
    <col min="15107" max="15107" width="2" style="1" customWidth="1"/>
    <col min="15108" max="15108" width="37.5703125" style="1" customWidth="1"/>
    <col min="15109" max="15109" width="0.85546875" style="1" customWidth="1"/>
    <col min="15110" max="15110" width="2" style="1" customWidth="1"/>
    <col min="15111" max="15111" width="8.140625" style="1" customWidth="1"/>
    <col min="15112" max="15112" width="11.140625" style="1" customWidth="1"/>
    <col min="15113" max="15115" width="13" style="1" customWidth="1"/>
    <col min="15116" max="15116" width="6.5703125" style="1" customWidth="1"/>
    <col min="15117" max="15119" width="0.5703125" style="1" customWidth="1"/>
    <col min="15120" max="15120" width="9.140625" style="1"/>
    <col min="15121" max="15121" width="0.5703125" style="1" customWidth="1"/>
    <col min="15122" max="15122" width="9.7109375" style="1" customWidth="1"/>
    <col min="15123" max="15123" width="0.5703125" style="1" customWidth="1"/>
    <col min="15124" max="15360" width="9.140625" style="1"/>
    <col min="15361" max="15361" width="5" style="1" customWidth="1"/>
    <col min="15362" max="15362" width="15.140625" style="1" customWidth="1"/>
    <col min="15363" max="15363" width="2" style="1" customWidth="1"/>
    <col min="15364" max="15364" width="37.5703125" style="1" customWidth="1"/>
    <col min="15365" max="15365" width="0.85546875" style="1" customWidth="1"/>
    <col min="15366" max="15366" width="2" style="1" customWidth="1"/>
    <col min="15367" max="15367" width="8.140625" style="1" customWidth="1"/>
    <col min="15368" max="15368" width="11.140625" style="1" customWidth="1"/>
    <col min="15369" max="15371" width="13" style="1" customWidth="1"/>
    <col min="15372" max="15372" width="6.5703125" style="1" customWidth="1"/>
    <col min="15373" max="15375" width="0.5703125" style="1" customWidth="1"/>
    <col min="15376" max="15376" width="9.140625" style="1"/>
    <col min="15377" max="15377" width="0.5703125" style="1" customWidth="1"/>
    <col min="15378" max="15378" width="9.7109375" style="1" customWidth="1"/>
    <col min="15379" max="15379" width="0.5703125" style="1" customWidth="1"/>
    <col min="15380" max="15616" width="9.140625" style="1"/>
    <col min="15617" max="15617" width="5" style="1" customWidth="1"/>
    <col min="15618" max="15618" width="15.140625" style="1" customWidth="1"/>
    <col min="15619" max="15619" width="2" style="1" customWidth="1"/>
    <col min="15620" max="15620" width="37.5703125" style="1" customWidth="1"/>
    <col min="15621" max="15621" width="0.85546875" style="1" customWidth="1"/>
    <col min="15622" max="15622" width="2" style="1" customWidth="1"/>
    <col min="15623" max="15623" width="8.140625" style="1" customWidth="1"/>
    <col min="15624" max="15624" width="11.140625" style="1" customWidth="1"/>
    <col min="15625" max="15627" width="13" style="1" customWidth="1"/>
    <col min="15628" max="15628" width="6.5703125" style="1" customWidth="1"/>
    <col min="15629" max="15631" width="0.5703125" style="1" customWidth="1"/>
    <col min="15632" max="15632" width="9.140625" style="1"/>
    <col min="15633" max="15633" width="0.5703125" style="1" customWidth="1"/>
    <col min="15634" max="15634" width="9.7109375" style="1" customWidth="1"/>
    <col min="15635" max="15635" width="0.5703125" style="1" customWidth="1"/>
    <col min="15636" max="15872" width="9.140625" style="1"/>
    <col min="15873" max="15873" width="5" style="1" customWidth="1"/>
    <col min="15874" max="15874" width="15.140625" style="1" customWidth="1"/>
    <col min="15875" max="15875" width="2" style="1" customWidth="1"/>
    <col min="15876" max="15876" width="37.5703125" style="1" customWidth="1"/>
    <col min="15877" max="15877" width="0.85546875" style="1" customWidth="1"/>
    <col min="15878" max="15878" width="2" style="1" customWidth="1"/>
    <col min="15879" max="15879" width="8.140625" style="1" customWidth="1"/>
    <col min="15880" max="15880" width="11.140625" style="1" customWidth="1"/>
    <col min="15881" max="15883" width="13" style="1" customWidth="1"/>
    <col min="15884" max="15884" width="6.5703125" style="1" customWidth="1"/>
    <col min="15885" max="15887" width="0.5703125" style="1" customWidth="1"/>
    <col min="15888" max="15888" width="9.140625" style="1"/>
    <col min="15889" max="15889" width="0.5703125" style="1" customWidth="1"/>
    <col min="15890" max="15890" width="9.7109375" style="1" customWidth="1"/>
    <col min="15891" max="15891" width="0.5703125" style="1" customWidth="1"/>
    <col min="15892" max="16128" width="9.140625" style="1"/>
    <col min="16129" max="16129" width="5" style="1" customWidth="1"/>
    <col min="16130" max="16130" width="15.140625" style="1" customWidth="1"/>
    <col min="16131" max="16131" width="2" style="1" customWidth="1"/>
    <col min="16132" max="16132" width="37.5703125" style="1" customWidth="1"/>
    <col min="16133" max="16133" width="0.85546875" style="1" customWidth="1"/>
    <col min="16134" max="16134" width="2" style="1" customWidth="1"/>
    <col min="16135" max="16135" width="8.140625" style="1" customWidth="1"/>
    <col min="16136" max="16136" width="11.140625" style="1" customWidth="1"/>
    <col min="16137" max="16139" width="13" style="1" customWidth="1"/>
    <col min="16140" max="16140" width="6.5703125" style="1" customWidth="1"/>
    <col min="16141" max="16143" width="0.5703125" style="1" customWidth="1"/>
    <col min="16144" max="16144" width="9.140625" style="1"/>
    <col min="16145" max="16145" width="0.5703125" style="1" customWidth="1"/>
    <col min="16146" max="16146" width="9.7109375" style="1" customWidth="1"/>
    <col min="16147" max="16147" width="0.5703125" style="1" customWidth="1"/>
    <col min="16148" max="16384" width="9.140625" style="1"/>
  </cols>
  <sheetData>
    <row r="1" spans="1:20" ht="11.85" customHeight="1" thickBot="1" x14ac:dyDescent="0.25">
      <c r="A1" s="54" t="s">
        <v>0</v>
      </c>
      <c r="B1" s="54"/>
      <c r="C1" s="55" t="s">
        <v>120</v>
      </c>
      <c r="D1" s="55"/>
      <c r="E1" s="55"/>
      <c r="F1" s="55"/>
      <c r="G1" s="55"/>
      <c r="H1" s="55"/>
      <c r="I1" s="55"/>
      <c r="J1" s="55"/>
      <c r="K1" s="55"/>
      <c r="L1" s="55"/>
      <c r="M1" s="56" t="s">
        <v>121</v>
      </c>
      <c r="N1" s="56"/>
      <c r="O1" s="56"/>
      <c r="P1" s="56"/>
      <c r="Q1" s="56"/>
      <c r="R1" s="56"/>
      <c r="S1" s="56"/>
    </row>
    <row r="2" spans="1:20" ht="2.85" customHeight="1" x14ac:dyDescent="0.2">
      <c r="A2" s="45" t="s">
        <v>122</v>
      </c>
      <c r="B2" s="45"/>
      <c r="C2" s="55"/>
      <c r="D2" s="55"/>
      <c r="E2" s="55"/>
      <c r="F2" s="55"/>
      <c r="G2" s="55"/>
      <c r="H2" s="55"/>
      <c r="I2" s="55"/>
      <c r="J2" s="55"/>
      <c r="K2" s="55"/>
      <c r="L2" s="55"/>
      <c r="M2" s="57" t="s">
        <v>344</v>
      </c>
      <c r="N2" s="57"/>
      <c r="O2" s="57"/>
      <c r="P2" s="57"/>
      <c r="Q2" s="57"/>
      <c r="R2" s="57"/>
      <c r="S2" s="57"/>
    </row>
    <row r="3" spans="1:20" ht="13.9" customHeight="1" x14ac:dyDescent="0.2">
      <c r="A3" s="45"/>
      <c r="B3" s="45"/>
      <c r="C3" s="58" t="s">
        <v>124</v>
      </c>
      <c r="D3" s="58"/>
      <c r="E3" s="58"/>
      <c r="F3" s="58"/>
      <c r="G3" s="58"/>
      <c r="H3" s="58"/>
      <c r="I3" s="58"/>
      <c r="J3" s="58"/>
      <c r="K3" s="58"/>
      <c r="L3" s="58"/>
      <c r="M3" s="57"/>
      <c r="N3" s="57"/>
      <c r="O3" s="57"/>
      <c r="P3" s="57"/>
      <c r="Q3" s="57"/>
      <c r="R3" s="57"/>
      <c r="S3" s="57"/>
    </row>
    <row r="4" spans="1:20" ht="11.85" customHeight="1" x14ac:dyDescent="0.2">
      <c r="A4" s="45"/>
      <c r="B4" s="45"/>
      <c r="C4" s="59" t="s">
        <v>397</v>
      </c>
      <c r="D4" s="59"/>
      <c r="E4" s="59"/>
      <c r="F4" s="59"/>
      <c r="G4" s="59"/>
      <c r="H4" s="59"/>
      <c r="I4" s="59"/>
      <c r="J4" s="59"/>
      <c r="K4" s="59"/>
      <c r="L4" s="59"/>
      <c r="M4" s="57"/>
      <c r="N4" s="57"/>
      <c r="O4" s="57"/>
      <c r="P4" s="57"/>
      <c r="Q4" s="57"/>
      <c r="R4" s="57"/>
      <c r="S4" s="57"/>
    </row>
    <row r="5" spans="1:20" ht="17.649999999999999" customHeight="1" x14ac:dyDescent="0.2">
      <c r="A5" s="45" t="s">
        <v>659</v>
      </c>
      <c r="B5" s="45"/>
      <c r="O5" s="46" t="s">
        <v>125</v>
      </c>
      <c r="P5" s="46"/>
      <c r="Q5" s="46"/>
      <c r="R5" s="46"/>
      <c r="S5" s="46"/>
    </row>
    <row r="6" spans="1:20" ht="11.1" customHeight="1" x14ac:dyDescent="0.2">
      <c r="A6" s="47" t="s">
        <v>127</v>
      </c>
      <c r="B6" s="47"/>
      <c r="C6" s="47"/>
      <c r="D6" s="47" t="s">
        <v>128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</row>
    <row r="7" spans="1:20" ht="11.85" customHeight="1" x14ac:dyDescent="0.2">
      <c r="A7" s="61" t="s">
        <v>129</v>
      </c>
      <c r="B7" s="44" t="s">
        <v>130</v>
      </c>
      <c r="C7" s="44"/>
      <c r="D7" s="44"/>
      <c r="E7" s="44"/>
      <c r="F7" s="44"/>
      <c r="G7" s="61" t="s">
        <v>131</v>
      </c>
      <c r="H7" s="3" t="s">
        <v>132</v>
      </c>
      <c r="I7" s="44" t="s">
        <v>111</v>
      </c>
      <c r="J7" s="44"/>
      <c r="K7" s="44" t="s">
        <v>112</v>
      </c>
      <c r="L7" s="44"/>
      <c r="M7" s="44"/>
      <c r="N7" s="44"/>
      <c r="O7" s="61" t="s">
        <v>132</v>
      </c>
      <c r="P7" s="61"/>
      <c r="Q7" s="61"/>
      <c r="R7" s="61"/>
      <c r="S7" s="61"/>
    </row>
    <row r="8" spans="1:20" ht="5.85" customHeight="1" x14ac:dyDescent="0.2">
      <c r="A8" s="61"/>
      <c r="B8" s="44"/>
      <c r="C8" s="44"/>
      <c r="D8" s="44"/>
      <c r="E8" s="44"/>
      <c r="F8" s="44"/>
      <c r="G8" s="61"/>
      <c r="H8" s="62" t="s">
        <v>133</v>
      </c>
      <c r="I8" s="44" t="s">
        <v>134</v>
      </c>
      <c r="J8" s="44" t="s">
        <v>135</v>
      </c>
      <c r="K8" s="44" t="s">
        <v>136</v>
      </c>
      <c r="L8" s="44" t="s">
        <v>137</v>
      </c>
      <c r="M8" s="44"/>
      <c r="N8" s="44"/>
      <c r="O8" s="60" t="s">
        <v>400</v>
      </c>
      <c r="P8" s="60"/>
      <c r="Q8" s="60"/>
      <c r="R8" s="60"/>
      <c r="S8" s="60"/>
    </row>
    <row r="9" spans="1:20" ht="5.85" customHeight="1" x14ac:dyDescent="0.2">
      <c r="A9" s="60" t="s">
        <v>138</v>
      </c>
      <c r="B9" s="44"/>
      <c r="C9" s="44"/>
      <c r="D9" s="44"/>
      <c r="E9" s="44"/>
      <c r="F9" s="44"/>
      <c r="G9" s="60" t="s">
        <v>139</v>
      </c>
      <c r="H9" s="62"/>
      <c r="I9" s="44"/>
      <c r="J9" s="44"/>
      <c r="K9" s="44"/>
      <c r="L9" s="44"/>
      <c r="M9" s="44"/>
      <c r="N9" s="44"/>
      <c r="O9" s="60"/>
      <c r="P9" s="60"/>
      <c r="Q9" s="60"/>
      <c r="R9" s="60"/>
      <c r="S9" s="60"/>
    </row>
    <row r="10" spans="1:20" ht="11.85" customHeight="1" x14ac:dyDescent="0.2">
      <c r="A10" s="60"/>
      <c r="B10" s="44"/>
      <c r="C10" s="44"/>
      <c r="D10" s="44"/>
      <c r="E10" s="44"/>
      <c r="F10" s="44"/>
      <c r="G10" s="60"/>
      <c r="H10" s="4" t="s">
        <v>140</v>
      </c>
      <c r="I10" s="44"/>
      <c r="J10" s="44"/>
      <c r="K10" s="44"/>
      <c r="L10" s="44"/>
      <c r="M10" s="44"/>
      <c r="N10" s="44"/>
      <c r="O10" s="44" t="s">
        <v>141</v>
      </c>
      <c r="P10" s="44"/>
      <c r="Q10" s="44"/>
      <c r="R10" s="44" t="s">
        <v>142</v>
      </c>
      <c r="S10" s="44"/>
    </row>
    <row r="11" spans="1:20" ht="11.1" hidden="1" customHeight="1" x14ac:dyDescent="0.2">
      <c r="A11" s="51" t="s">
        <v>143</v>
      </c>
      <c r="B11" s="51"/>
      <c r="C11" s="51"/>
      <c r="D11" s="51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1">
        <v>1</v>
      </c>
    </row>
    <row r="12" spans="1:20" ht="11.85" hidden="1" customHeight="1" x14ac:dyDescent="0.2">
      <c r="A12" s="5"/>
      <c r="B12" s="53" t="s">
        <v>144</v>
      </c>
      <c r="C12" s="53"/>
      <c r="D12" s="53"/>
      <c r="E12" s="53"/>
      <c r="F12" s="6"/>
      <c r="G12" s="7">
        <v>0</v>
      </c>
      <c r="H12" s="8" t="s">
        <v>145</v>
      </c>
      <c r="I12" s="8">
        <v>9654490.4000000004</v>
      </c>
      <c r="J12" s="8">
        <v>9654490.4000000004</v>
      </c>
      <c r="K12" s="8">
        <v>9534150.8900000006</v>
      </c>
      <c r="L12" s="49" t="s">
        <v>562</v>
      </c>
      <c r="M12" s="49"/>
      <c r="N12" s="50"/>
      <c r="O12" s="50"/>
      <c r="P12" s="8">
        <v>431916.69</v>
      </c>
      <c r="Q12" s="49">
        <v>306676.58</v>
      </c>
      <c r="R12" s="49"/>
      <c r="S12" s="9"/>
      <c r="T12" s="1">
        <v>1</v>
      </c>
    </row>
    <row r="13" spans="1:20" ht="11.85" hidden="1" customHeight="1" x14ac:dyDescent="0.2">
      <c r="A13" s="48" t="s">
        <v>146</v>
      </c>
      <c r="B13" s="48"/>
      <c r="C13" s="48"/>
      <c r="D13" s="48"/>
      <c r="E13" s="48"/>
      <c r="F13" s="6"/>
      <c r="G13" s="7">
        <v>0</v>
      </c>
      <c r="H13" s="8" t="s">
        <v>145</v>
      </c>
      <c r="I13" s="8">
        <v>9654490.4000000004</v>
      </c>
      <c r="J13" s="8">
        <v>9654490.4000000004</v>
      </c>
      <c r="K13" s="8">
        <v>9534150.8900000006</v>
      </c>
      <c r="L13" s="49" t="s">
        <v>562</v>
      </c>
      <c r="M13" s="49"/>
      <c r="N13" s="50"/>
      <c r="O13" s="50"/>
      <c r="P13" s="8">
        <v>431916.69</v>
      </c>
      <c r="Q13" s="49">
        <v>306676.58</v>
      </c>
      <c r="R13" s="49"/>
      <c r="S13" s="9"/>
      <c r="T13" s="1">
        <v>1</v>
      </c>
    </row>
    <row r="14" spans="1:20" ht="11.85" hidden="1" customHeight="1" x14ac:dyDescent="0.2">
      <c r="A14" s="51" t="s">
        <v>147</v>
      </c>
      <c r="B14" s="51"/>
      <c r="C14" s="51"/>
      <c r="D14" s="51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1">
        <v>1</v>
      </c>
    </row>
    <row r="15" spans="1:20" ht="11.1" customHeight="1" x14ac:dyDescent="0.2">
      <c r="A15" s="5"/>
      <c r="B15" s="53" t="s">
        <v>148</v>
      </c>
      <c r="C15" s="53"/>
      <c r="D15" s="53"/>
      <c r="E15" s="53"/>
      <c r="F15" s="6"/>
      <c r="G15" s="7">
        <v>0</v>
      </c>
      <c r="H15" s="8" t="s">
        <v>145</v>
      </c>
      <c r="I15" s="8">
        <v>1448100.92</v>
      </c>
      <c r="J15" s="8">
        <v>1448100.92</v>
      </c>
      <c r="K15" s="8">
        <f>J15*0.95</f>
        <v>1375695.8739999998</v>
      </c>
      <c r="L15" s="49" t="s">
        <v>563</v>
      </c>
      <c r="M15" s="49"/>
      <c r="N15" s="50"/>
      <c r="O15" s="50"/>
      <c r="P15" s="8">
        <v>974469.47</v>
      </c>
      <c r="Q15" s="49">
        <v>5054.51</v>
      </c>
      <c r="R15" s="49"/>
      <c r="S15" s="9"/>
      <c r="T15" s="1">
        <v>1</v>
      </c>
    </row>
    <row r="16" spans="1:20" ht="11.85" customHeight="1" x14ac:dyDescent="0.2">
      <c r="A16" s="48" t="s">
        <v>149</v>
      </c>
      <c r="B16" s="48"/>
      <c r="C16" s="48"/>
      <c r="D16" s="48"/>
      <c r="E16" s="48"/>
      <c r="F16" s="6"/>
      <c r="G16" s="7">
        <v>0</v>
      </c>
      <c r="H16" s="8" t="s">
        <v>145</v>
      </c>
      <c r="I16" s="8">
        <v>1448100.92</v>
      </c>
      <c r="J16" s="8">
        <v>1448100.92</v>
      </c>
      <c r="K16" s="8">
        <f>J16*0.95</f>
        <v>1375695.8739999998</v>
      </c>
      <c r="L16" s="49" t="s">
        <v>563</v>
      </c>
      <c r="M16" s="49"/>
      <c r="N16" s="50"/>
      <c r="O16" s="50"/>
      <c r="P16" s="8">
        <v>974469.47</v>
      </c>
      <c r="Q16" s="49">
        <v>5054.51</v>
      </c>
      <c r="R16" s="49"/>
      <c r="S16" s="9"/>
      <c r="T16" s="1">
        <v>1</v>
      </c>
    </row>
    <row r="17" spans="1:20" ht="11.85" hidden="1" customHeight="1" x14ac:dyDescent="0.2">
      <c r="A17" s="51" t="s">
        <v>147</v>
      </c>
      <c r="B17" s="51"/>
      <c r="C17" s="51"/>
      <c r="D17" s="51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1">
        <v>1</v>
      </c>
    </row>
    <row r="18" spans="1:20" ht="11.85" hidden="1" customHeight="1" x14ac:dyDescent="0.2">
      <c r="A18" s="5"/>
      <c r="B18" s="53" t="s">
        <v>150</v>
      </c>
      <c r="C18" s="53"/>
      <c r="D18" s="53"/>
      <c r="E18" s="53"/>
      <c r="F18" s="6"/>
      <c r="G18" s="7">
        <v>0</v>
      </c>
      <c r="H18" s="8" t="s">
        <v>145</v>
      </c>
      <c r="I18" s="8">
        <v>645549.97</v>
      </c>
      <c r="J18" s="8">
        <v>645549.97</v>
      </c>
      <c r="K18" s="8">
        <v>639187.81000000006</v>
      </c>
      <c r="L18" s="49" t="s">
        <v>348</v>
      </c>
      <c r="M18" s="49"/>
      <c r="N18" s="50"/>
      <c r="O18" s="50"/>
      <c r="P18" s="8">
        <v>6362.16</v>
      </c>
      <c r="Q18" s="49" t="s">
        <v>145</v>
      </c>
      <c r="R18" s="49"/>
      <c r="S18" s="9"/>
      <c r="T18" s="1">
        <v>1</v>
      </c>
    </row>
    <row r="19" spans="1:20" ht="11.1" hidden="1" customHeight="1" x14ac:dyDescent="0.2">
      <c r="A19" s="48" t="s">
        <v>149</v>
      </c>
      <c r="B19" s="48"/>
      <c r="C19" s="48"/>
      <c r="D19" s="48"/>
      <c r="E19" s="48"/>
      <c r="F19" s="6"/>
      <c r="G19" s="7">
        <v>0</v>
      </c>
      <c r="H19" s="8" t="s">
        <v>145</v>
      </c>
      <c r="I19" s="8">
        <v>645549.97</v>
      </c>
      <c r="J19" s="8">
        <v>645549.97</v>
      </c>
      <c r="K19" s="8">
        <v>639187.81000000006</v>
      </c>
      <c r="L19" s="49" t="s">
        <v>348</v>
      </c>
      <c r="M19" s="49"/>
      <c r="N19" s="50"/>
      <c r="O19" s="50"/>
      <c r="P19" s="8">
        <v>6362.16</v>
      </c>
      <c r="Q19" s="49" t="s">
        <v>145</v>
      </c>
      <c r="R19" s="49"/>
      <c r="S19" s="9"/>
      <c r="T19" s="1">
        <v>1</v>
      </c>
    </row>
    <row r="20" spans="1:20" ht="11.85" hidden="1" customHeight="1" x14ac:dyDescent="0.2">
      <c r="A20" s="51" t="s">
        <v>147</v>
      </c>
      <c r="B20" s="51"/>
      <c r="C20" s="51"/>
      <c r="D20" s="51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1">
        <v>1</v>
      </c>
    </row>
    <row r="21" spans="1:20" ht="11.85" hidden="1" customHeight="1" x14ac:dyDescent="0.2">
      <c r="A21" s="5"/>
      <c r="B21" s="53" t="s">
        <v>151</v>
      </c>
      <c r="C21" s="53"/>
      <c r="D21" s="53"/>
      <c r="E21" s="53"/>
      <c r="F21" s="6"/>
      <c r="G21" s="7">
        <v>0</v>
      </c>
      <c r="H21" s="8" t="s">
        <v>145</v>
      </c>
      <c r="I21" s="8">
        <v>169742.82</v>
      </c>
      <c r="J21" s="8">
        <v>169742.82</v>
      </c>
      <c r="K21" s="8">
        <v>167812.58</v>
      </c>
      <c r="L21" s="49" t="s">
        <v>564</v>
      </c>
      <c r="M21" s="49"/>
      <c r="N21" s="50"/>
      <c r="O21" s="50"/>
      <c r="P21" s="8">
        <v>1930.24</v>
      </c>
      <c r="Q21" s="49" t="s">
        <v>145</v>
      </c>
      <c r="R21" s="49"/>
      <c r="S21" s="9"/>
      <c r="T21" s="1">
        <v>1</v>
      </c>
    </row>
    <row r="22" spans="1:20" ht="11.85" hidden="1" customHeight="1" x14ac:dyDescent="0.2">
      <c r="A22" s="48" t="s">
        <v>149</v>
      </c>
      <c r="B22" s="48"/>
      <c r="C22" s="48"/>
      <c r="D22" s="48"/>
      <c r="E22" s="48"/>
      <c r="F22" s="6"/>
      <c r="G22" s="7">
        <v>0</v>
      </c>
      <c r="H22" s="8" t="s">
        <v>145</v>
      </c>
      <c r="I22" s="8">
        <v>169742.82</v>
      </c>
      <c r="J22" s="8">
        <v>169742.82</v>
      </c>
      <c r="K22" s="8">
        <v>167812.58</v>
      </c>
      <c r="L22" s="49" t="s">
        <v>564</v>
      </c>
      <c r="M22" s="49"/>
      <c r="N22" s="50"/>
      <c r="O22" s="50"/>
      <c r="P22" s="8">
        <v>1930.24</v>
      </c>
      <c r="Q22" s="49" t="s">
        <v>145</v>
      </c>
      <c r="R22" s="49"/>
      <c r="S22" s="9"/>
      <c r="T22" s="1">
        <v>1</v>
      </c>
    </row>
    <row r="23" spans="1:20" ht="11.1" hidden="1" customHeight="1" x14ac:dyDescent="0.2">
      <c r="A23" s="51" t="s">
        <v>147</v>
      </c>
      <c r="B23" s="51"/>
      <c r="C23" s="51"/>
      <c r="D23" s="51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1">
        <v>1</v>
      </c>
    </row>
    <row r="24" spans="1:20" ht="11.85" hidden="1" customHeight="1" x14ac:dyDescent="0.2">
      <c r="A24" s="5"/>
      <c r="B24" s="53" t="s">
        <v>152</v>
      </c>
      <c r="C24" s="53"/>
      <c r="D24" s="53"/>
      <c r="E24" s="53"/>
      <c r="F24" s="6"/>
      <c r="G24" s="7">
        <v>0</v>
      </c>
      <c r="H24" s="8" t="s">
        <v>145</v>
      </c>
      <c r="I24" s="8">
        <v>204206.56</v>
      </c>
      <c r="J24" s="8">
        <v>204206.56</v>
      </c>
      <c r="K24" s="8">
        <v>199439.74</v>
      </c>
      <c r="L24" s="49" t="s">
        <v>565</v>
      </c>
      <c r="M24" s="49"/>
      <c r="N24" s="50"/>
      <c r="O24" s="50"/>
      <c r="P24" s="8">
        <v>4766.82</v>
      </c>
      <c r="Q24" s="49" t="s">
        <v>145</v>
      </c>
      <c r="R24" s="49"/>
      <c r="S24" s="9"/>
      <c r="T24" s="1">
        <v>1</v>
      </c>
    </row>
    <row r="25" spans="1:20" ht="11.85" hidden="1" customHeight="1" x14ac:dyDescent="0.2">
      <c r="A25" s="48" t="s">
        <v>149</v>
      </c>
      <c r="B25" s="48"/>
      <c r="C25" s="48"/>
      <c r="D25" s="48"/>
      <c r="E25" s="48"/>
      <c r="F25" s="6"/>
      <c r="G25" s="7">
        <v>0</v>
      </c>
      <c r="H25" s="8" t="s">
        <v>145</v>
      </c>
      <c r="I25" s="8">
        <v>204206.56</v>
      </c>
      <c r="J25" s="8">
        <v>204206.56</v>
      </c>
      <c r="K25" s="8">
        <v>199439.74</v>
      </c>
      <c r="L25" s="49" t="s">
        <v>565</v>
      </c>
      <c r="M25" s="49"/>
      <c r="N25" s="50"/>
      <c r="O25" s="50"/>
      <c r="P25" s="8">
        <v>4766.82</v>
      </c>
      <c r="Q25" s="49" t="s">
        <v>145</v>
      </c>
      <c r="R25" s="49"/>
      <c r="S25" s="9"/>
      <c r="T25" s="1">
        <v>1</v>
      </c>
    </row>
    <row r="26" spans="1:20" ht="11.85" hidden="1" customHeight="1" x14ac:dyDescent="0.2">
      <c r="A26" s="51" t="s">
        <v>147</v>
      </c>
      <c r="B26" s="51"/>
      <c r="C26" s="51"/>
      <c r="D26" s="51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1">
        <v>1</v>
      </c>
    </row>
    <row r="27" spans="1:20" ht="11.1" hidden="1" customHeight="1" x14ac:dyDescent="0.2">
      <c r="A27" s="5"/>
      <c r="B27" s="53" t="s">
        <v>153</v>
      </c>
      <c r="C27" s="53"/>
      <c r="D27" s="53"/>
      <c r="E27" s="53"/>
      <c r="F27" s="6"/>
      <c r="G27" s="7">
        <v>0</v>
      </c>
      <c r="H27" s="8" t="s">
        <v>145</v>
      </c>
      <c r="I27" s="8">
        <v>37995.69</v>
      </c>
      <c r="J27" s="8">
        <v>37995.69</v>
      </c>
      <c r="K27" s="8">
        <v>37501.769999999997</v>
      </c>
      <c r="L27" s="49" t="s">
        <v>566</v>
      </c>
      <c r="M27" s="49"/>
      <c r="N27" s="50"/>
      <c r="O27" s="50"/>
      <c r="P27" s="8" t="s">
        <v>567</v>
      </c>
      <c r="Q27" s="49" t="s">
        <v>145</v>
      </c>
      <c r="R27" s="49"/>
      <c r="S27" s="9"/>
      <c r="T27" s="1">
        <v>1</v>
      </c>
    </row>
    <row r="28" spans="1:20" ht="11.85" hidden="1" customHeight="1" x14ac:dyDescent="0.2">
      <c r="A28" s="48" t="s">
        <v>149</v>
      </c>
      <c r="B28" s="48"/>
      <c r="C28" s="48"/>
      <c r="D28" s="48"/>
      <c r="E28" s="48"/>
      <c r="F28" s="6"/>
      <c r="G28" s="7">
        <v>0</v>
      </c>
      <c r="H28" s="8" t="s">
        <v>145</v>
      </c>
      <c r="I28" s="8">
        <v>37995.69</v>
      </c>
      <c r="J28" s="8">
        <v>37995.69</v>
      </c>
      <c r="K28" s="8">
        <v>37501.769999999997</v>
      </c>
      <c r="L28" s="49" t="s">
        <v>566</v>
      </c>
      <c r="M28" s="49"/>
      <c r="N28" s="50"/>
      <c r="O28" s="50"/>
      <c r="P28" s="8" t="s">
        <v>567</v>
      </c>
      <c r="Q28" s="49" t="s">
        <v>145</v>
      </c>
      <c r="R28" s="49"/>
      <c r="S28" s="9"/>
      <c r="T28" s="1">
        <v>1</v>
      </c>
    </row>
    <row r="29" spans="1:20" ht="11.85" hidden="1" customHeight="1" x14ac:dyDescent="0.2">
      <c r="A29" s="51" t="s">
        <v>147</v>
      </c>
      <c r="B29" s="51"/>
      <c r="C29" s="51"/>
      <c r="D29" s="51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1">
        <v>1</v>
      </c>
    </row>
    <row r="30" spans="1:20" ht="11.85" hidden="1" customHeight="1" x14ac:dyDescent="0.2">
      <c r="A30" s="5"/>
      <c r="B30" s="53" t="s">
        <v>154</v>
      </c>
      <c r="C30" s="53"/>
      <c r="D30" s="53"/>
      <c r="E30" s="53"/>
      <c r="F30" s="6"/>
      <c r="G30" s="7">
        <v>0</v>
      </c>
      <c r="H30" s="8" t="s">
        <v>145</v>
      </c>
      <c r="I30" s="8">
        <v>297870.58</v>
      </c>
      <c r="J30" s="8">
        <v>297870.58</v>
      </c>
      <c r="K30" s="8">
        <v>295292.62</v>
      </c>
      <c r="L30" s="49" t="s">
        <v>568</v>
      </c>
      <c r="M30" s="49"/>
      <c r="N30" s="50"/>
      <c r="O30" s="50"/>
      <c r="P30" s="8">
        <v>3690.96</v>
      </c>
      <c r="Q30" s="49">
        <v>1113</v>
      </c>
      <c r="R30" s="49"/>
      <c r="S30" s="9"/>
      <c r="T30" s="1">
        <v>1</v>
      </c>
    </row>
    <row r="31" spans="1:20" ht="11.1" hidden="1" customHeight="1" x14ac:dyDescent="0.2">
      <c r="A31" s="48" t="s">
        <v>149</v>
      </c>
      <c r="B31" s="48"/>
      <c r="C31" s="48"/>
      <c r="D31" s="48"/>
      <c r="E31" s="48"/>
      <c r="F31" s="6"/>
      <c r="G31" s="7">
        <v>0</v>
      </c>
      <c r="H31" s="8" t="s">
        <v>145</v>
      </c>
      <c r="I31" s="8">
        <v>297870.58</v>
      </c>
      <c r="J31" s="8">
        <v>297870.58</v>
      </c>
      <c r="K31" s="8">
        <v>295292.62</v>
      </c>
      <c r="L31" s="49" t="s">
        <v>568</v>
      </c>
      <c r="M31" s="49"/>
      <c r="N31" s="50"/>
      <c r="O31" s="50"/>
      <c r="P31" s="8">
        <v>3690.96</v>
      </c>
      <c r="Q31" s="49">
        <v>1113</v>
      </c>
      <c r="R31" s="49"/>
      <c r="S31" s="9"/>
      <c r="T31" s="1">
        <v>1</v>
      </c>
    </row>
    <row r="32" spans="1:20" ht="11.85" hidden="1" customHeight="1" x14ac:dyDescent="0.2">
      <c r="A32" s="51" t="s">
        <v>147</v>
      </c>
      <c r="B32" s="51"/>
      <c r="C32" s="51"/>
      <c r="D32" s="51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1">
        <v>1</v>
      </c>
    </row>
    <row r="33" spans="1:20" ht="11.85" hidden="1" customHeight="1" x14ac:dyDescent="0.2">
      <c r="A33" s="5"/>
      <c r="B33" s="53" t="s">
        <v>155</v>
      </c>
      <c r="C33" s="53"/>
      <c r="D33" s="53"/>
      <c r="E33" s="53"/>
      <c r="F33" s="6"/>
      <c r="G33" s="7">
        <v>0</v>
      </c>
      <c r="H33" s="8" t="s">
        <v>145</v>
      </c>
      <c r="I33" s="8">
        <v>464402.17</v>
      </c>
      <c r="J33" s="8">
        <v>464402.17</v>
      </c>
      <c r="K33" s="8">
        <v>461064.25</v>
      </c>
      <c r="L33" s="49" t="s">
        <v>569</v>
      </c>
      <c r="M33" s="49"/>
      <c r="N33" s="50"/>
      <c r="O33" s="50"/>
      <c r="P33" s="8">
        <v>3337.92</v>
      </c>
      <c r="Q33" s="49" t="s">
        <v>570</v>
      </c>
      <c r="R33" s="49"/>
      <c r="S33" s="9"/>
      <c r="T33" s="1">
        <v>1</v>
      </c>
    </row>
    <row r="34" spans="1:20" ht="11.85" hidden="1" customHeight="1" x14ac:dyDescent="0.2">
      <c r="A34" s="48" t="s">
        <v>149</v>
      </c>
      <c r="B34" s="48"/>
      <c r="C34" s="48"/>
      <c r="D34" s="48"/>
      <c r="E34" s="48"/>
      <c r="F34" s="6"/>
      <c r="G34" s="7">
        <v>0</v>
      </c>
      <c r="H34" s="8" t="s">
        <v>145</v>
      </c>
      <c r="I34" s="8">
        <v>464402.17</v>
      </c>
      <c r="J34" s="8">
        <v>464402.17</v>
      </c>
      <c r="K34" s="8">
        <v>461064.25</v>
      </c>
      <c r="L34" s="49" t="s">
        <v>569</v>
      </c>
      <c r="M34" s="49"/>
      <c r="N34" s="50"/>
      <c r="O34" s="50"/>
      <c r="P34" s="8">
        <v>3337.92</v>
      </c>
      <c r="Q34" s="49" t="s">
        <v>570</v>
      </c>
      <c r="R34" s="49"/>
      <c r="S34" s="9"/>
      <c r="T34" s="1">
        <v>1</v>
      </c>
    </row>
    <row r="35" spans="1:20" ht="11.1" hidden="1" customHeight="1" x14ac:dyDescent="0.2">
      <c r="A35" s="51" t="s">
        <v>156</v>
      </c>
      <c r="B35" s="51"/>
      <c r="C35" s="51"/>
      <c r="D35" s="51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1">
        <v>1</v>
      </c>
    </row>
    <row r="36" spans="1:20" ht="11.85" hidden="1" customHeight="1" x14ac:dyDescent="0.2">
      <c r="A36" s="5"/>
      <c r="B36" s="53" t="s">
        <v>157</v>
      </c>
      <c r="C36" s="53"/>
      <c r="D36" s="53"/>
      <c r="E36" s="53"/>
      <c r="F36" s="6"/>
      <c r="G36" s="7">
        <v>0</v>
      </c>
      <c r="H36" s="8" t="s">
        <v>145</v>
      </c>
      <c r="I36" s="8">
        <v>372951.31</v>
      </c>
      <c r="J36" s="8">
        <v>372951.31</v>
      </c>
      <c r="K36" s="8">
        <v>360618.31</v>
      </c>
      <c r="L36" s="49" t="s">
        <v>571</v>
      </c>
      <c r="M36" s="49"/>
      <c r="N36" s="50"/>
      <c r="O36" s="50"/>
      <c r="P36" s="8">
        <v>12333</v>
      </c>
      <c r="Q36" s="49" t="s">
        <v>145</v>
      </c>
      <c r="R36" s="49"/>
      <c r="S36" s="9"/>
      <c r="T36" s="1">
        <v>1</v>
      </c>
    </row>
    <row r="37" spans="1:20" ht="11.85" hidden="1" customHeight="1" x14ac:dyDescent="0.2">
      <c r="A37" s="48" t="s">
        <v>158</v>
      </c>
      <c r="B37" s="48"/>
      <c r="C37" s="48"/>
      <c r="D37" s="48"/>
      <c r="E37" s="48"/>
      <c r="F37" s="6"/>
      <c r="G37" s="7">
        <v>0</v>
      </c>
      <c r="H37" s="8" t="s">
        <v>145</v>
      </c>
      <c r="I37" s="8">
        <v>372951.31</v>
      </c>
      <c r="J37" s="8">
        <v>372951.31</v>
      </c>
      <c r="K37" s="8">
        <v>360618.31</v>
      </c>
      <c r="L37" s="49" t="s">
        <v>571</v>
      </c>
      <c r="M37" s="49"/>
      <c r="N37" s="50"/>
      <c r="O37" s="50"/>
      <c r="P37" s="8">
        <v>12333</v>
      </c>
      <c r="Q37" s="49" t="s">
        <v>145</v>
      </c>
      <c r="R37" s="49"/>
      <c r="S37" s="9"/>
      <c r="T37" s="1">
        <v>1</v>
      </c>
    </row>
    <row r="38" spans="1:20" ht="11.85" hidden="1" customHeight="1" x14ac:dyDescent="0.2">
      <c r="A38" s="51" t="s">
        <v>156</v>
      </c>
      <c r="B38" s="51"/>
      <c r="C38" s="51"/>
      <c r="D38" s="51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1">
        <v>1</v>
      </c>
    </row>
    <row r="39" spans="1:20" ht="11.1" hidden="1" customHeight="1" x14ac:dyDescent="0.2">
      <c r="A39" s="5"/>
      <c r="B39" s="53" t="s">
        <v>159</v>
      </c>
      <c r="C39" s="53"/>
      <c r="D39" s="53"/>
      <c r="E39" s="53"/>
      <c r="F39" s="6"/>
      <c r="G39" s="7">
        <v>0</v>
      </c>
      <c r="H39" s="8" t="s">
        <v>145</v>
      </c>
      <c r="I39" s="8">
        <v>1933598.96</v>
      </c>
      <c r="J39" s="8">
        <v>1933598.96</v>
      </c>
      <c r="K39" s="8">
        <v>1927399.03</v>
      </c>
      <c r="L39" s="49" t="s">
        <v>390</v>
      </c>
      <c r="M39" s="49"/>
      <c r="N39" s="50"/>
      <c r="O39" s="50"/>
      <c r="P39" s="8">
        <v>85429.52</v>
      </c>
      <c r="Q39" s="49">
        <v>78224.11</v>
      </c>
      <c r="R39" s="49"/>
      <c r="S39" s="9"/>
      <c r="T39" s="1">
        <v>1</v>
      </c>
    </row>
    <row r="40" spans="1:20" ht="11.85" hidden="1" customHeight="1" x14ac:dyDescent="0.2">
      <c r="A40" s="48" t="s">
        <v>158</v>
      </c>
      <c r="B40" s="48"/>
      <c r="C40" s="48"/>
      <c r="D40" s="48"/>
      <c r="E40" s="48"/>
      <c r="F40" s="6"/>
      <c r="G40" s="7">
        <v>0</v>
      </c>
      <c r="H40" s="8" t="s">
        <v>145</v>
      </c>
      <c r="I40" s="8">
        <v>1933598.96</v>
      </c>
      <c r="J40" s="8">
        <v>1933598.96</v>
      </c>
      <c r="K40" s="8">
        <v>1927399.03</v>
      </c>
      <c r="L40" s="49" t="s">
        <v>390</v>
      </c>
      <c r="M40" s="49"/>
      <c r="N40" s="50"/>
      <c r="O40" s="50"/>
      <c r="P40" s="8">
        <v>85429.52</v>
      </c>
      <c r="Q40" s="49">
        <v>78224.11</v>
      </c>
      <c r="R40" s="49"/>
      <c r="S40" s="9"/>
      <c r="T40" s="1">
        <v>1</v>
      </c>
    </row>
    <row r="41" spans="1:20" ht="11.85" hidden="1" customHeight="1" x14ac:dyDescent="0.2">
      <c r="A41" s="51" t="s">
        <v>160</v>
      </c>
      <c r="B41" s="51"/>
      <c r="C41" s="51"/>
      <c r="D41" s="51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1">
        <v>1</v>
      </c>
    </row>
    <row r="42" spans="1:20" ht="11.85" hidden="1" customHeight="1" x14ac:dyDescent="0.2">
      <c r="A42" s="5"/>
      <c r="B42" s="53" t="s">
        <v>161</v>
      </c>
      <c r="C42" s="53"/>
      <c r="D42" s="53"/>
      <c r="E42" s="53"/>
      <c r="F42" s="6"/>
      <c r="G42" s="7">
        <v>0</v>
      </c>
      <c r="H42" s="8" t="s">
        <v>145</v>
      </c>
      <c r="I42" s="8">
        <v>83960412.239999995</v>
      </c>
      <c r="J42" s="8">
        <v>83960412.239999995</v>
      </c>
      <c r="K42" s="8">
        <f>J42</f>
        <v>83960412.239999995</v>
      </c>
      <c r="L42" s="49" t="s">
        <v>572</v>
      </c>
      <c r="M42" s="49"/>
      <c r="N42" s="50"/>
      <c r="O42" s="50"/>
      <c r="P42" s="8">
        <v>2722745.49</v>
      </c>
      <c r="Q42" s="49">
        <v>5611845.9199999999</v>
      </c>
      <c r="R42" s="49"/>
      <c r="S42" s="9"/>
      <c r="T42" s="1">
        <v>1</v>
      </c>
    </row>
    <row r="43" spans="1:20" ht="11.1" hidden="1" customHeight="1" x14ac:dyDescent="0.2">
      <c r="A43" s="48" t="s">
        <v>163</v>
      </c>
      <c r="B43" s="48"/>
      <c r="C43" s="48"/>
      <c r="D43" s="48"/>
      <c r="E43" s="48"/>
      <c r="F43" s="6"/>
      <c r="G43" s="7">
        <v>0</v>
      </c>
      <c r="H43" s="8" t="s">
        <v>145</v>
      </c>
      <c r="I43" s="8">
        <v>83960412.239999995</v>
      </c>
      <c r="J43" s="8">
        <v>83960412.239999995</v>
      </c>
      <c r="K43" s="8">
        <f>J43</f>
        <v>83960412.239999995</v>
      </c>
      <c r="L43" s="49" t="s">
        <v>572</v>
      </c>
      <c r="M43" s="49"/>
      <c r="N43" s="50"/>
      <c r="O43" s="50"/>
      <c r="P43" s="8">
        <v>2722745.49</v>
      </c>
      <c r="Q43" s="49">
        <v>5611845.9199999999</v>
      </c>
      <c r="R43" s="49"/>
      <c r="S43" s="9"/>
      <c r="T43" s="1">
        <v>1</v>
      </c>
    </row>
    <row r="44" spans="1:20" ht="11.85" hidden="1" customHeight="1" x14ac:dyDescent="0.2">
      <c r="A44" s="51" t="s">
        <v>164</v>
      </c>
      <c r="B44" s="51"/>
      <c r="C44" s="51"/>
      <c r="D44" s="51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1">
        <v>1</v>
      </c>
    </row>
    <row r="45" spans="1:20" ht="11.85" hidden="1" customHeight="1" x14ac:dyDescent="0.2">
      <c r="A45" s="5"/>
      <c r="B45" s="53" t="s">
        <v>165</v>
      </c>
      <c r="C45" s="53"/>
      <c r="D45" s="53"/>
      <c r="E45" s="53"/>
      <c r="F45" s="6"/>
      <c r="G45" s="7">
        <v>0</v>
      </c>
      <c r="H45" s="8" t="s">
        <v>145</v>
      </c>
      <c r="I45" s="8">
        <v>11357213.720000001</v>
      </c>
      <c r="J45" s="8">
        <v>11357213.720000001</v>
      </c>
      <c r="K45" s="8">
        <v>11224533.32</v>
      </c>
      <c r="L45" s="49" t="s">
        <v>389</v>
      </c>
      <c r="M45" s="49"/>
      <c r="N45" s="50"/>
      <c r="O45" s="50"/>
      <c r="P45" s="8">
        <v>189500.66</v>
      </c>
      <c r="Q45" s="49">
        <v>55528.58</v>
      </c>
      <c r="R45" s="49"/>
      <c r="S45" s="9"/>
      <c r="T45" s="1">
        <v>1</v>
      </c>
    </row>
    <row r="46" spans="1:20" ht="11.85" hidden="1" customHeight="1" x14ac:dyDescent="0.2">
      <c r="A46" s="48" t="s">
        <v>166</v>
      </c>
      <c r="B46" s="48"/>
      <c r="C46" s="48"/>
      <c r="D46" s="48"/>
      <c r="E46" s="48"/>
      <c r="F46" s="6"/>
      <c r="G46" s="7">
        <v>0</v>
      </c>
      <c r="H46" s="8" t="s">
        <v>145</v>
      </c>
      <c r="I46" s="8">
        <v>11357213.720000001</v>
      </c>
      <c r="J46" s="8">
        <v>11357213.720000001</v>
      </c>
      <c r="K46" s="8">
        <v>11224533.32</v>
      </c>
      <c r="L46" s="49" t="s">
        <v>389</v>
      </c>
      <c r="M46" s="49"/>
      <c r="N46" s="50"/>
      <c r="O46" s="50"/>
      <c r="P46" s="8">
        <v>189500.66</v>
      </c>
      <c r="Q46" s="49">
        <v>55528.58</v>
      </c>
      <c r="R46" s="49"/>
      <c r="S46" s="9"/>
      <c r="T46" s="1">
        <v>1</v>
      </c>
    </row>
    <row r="47" spans="1:20" ht="11.1" hidden="1" customHeight="1" x14ac:dyDescent="0.2">
      <c r="A47" s="51" t="s">
        <v>167</v>
      </c>
      <c r="B47" s="51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1">
        <v>1</v>
      </c>
    </row>
    <row r="48" spans="1:20" ht="11.85" customHeight="1" x14ac:dyDescent="0.2">
      <c r="A48" s="5"/>
      <c r="B48" s="53" t="s">
        <v>168</v>
      </c>
      <c r="C48" s="53"/>
      <c r="D48" s="53"/>
      <c r="E48" s="53"/>
      <c r="F48" s="6"/>
      <c r="G48" s="7">
        <v>0</v>
      </c>
      <c r="H48" s="8" t="s">
        <v>145</v>
      </c>
      <c r="I48" s="8">
        <v>8702935.6999999993</v>
      </c>
      <c r="J48" s="8">
        <v>8702935.6999999993</v>
      </c>
      <c r="K48" s="8">
        <f>J48*0.95</f>
        <v>8267788.9149999991</v>
      </c>
      <c r="L48" s="49" t="s">
        <v>573</v>
      </c>
      <c r="M48" s="49"/>
      <c r="N48" s="50"/>
      <c r="O48" s="50"/>
      <c r="P48" s="8">
        <v>4527079.29</v>
      </c>
      <c r="Q48" s="49">
        <v>9125.48</v>
      </c>
      <c r="R48" s="49"/>
      <c r="S48" s="9"/>
      <c r="T48" s="1">
        <v>1</v>
      </c>
    </row>
    <row r="49" spans="1:20" ht="11.1" customHeight="1" x14ac:dyDescent="0.2">
      <c r="A49" s="48" t="s">
        <v>169</v>
      </c>
      <c r="B49" s="48"/>
      <c r="C49" s="48"/>
      <c r="D49" s="48"/>
      <c r="E49" s="48"/>
      <c r="F49" s="6"/>
      <c r="G49" s="7">
        <v>0</v>
      </c>
      <c r="H49" s="8" t="s">
        <v>145</v>
      </c>
      <c r="I49" s="8">
        <v>8702935.6999999993</v>
      </c>
      <c r="J49" s="8">
        <v>8702935.6999999993</v>
      </c>
      <c r="K49" s="8">
        <f>J49*0.95</f>
        <v>8267788.9149999991</v>
      </c>
      <c r="L49" s="49" t="s">
        <v>573</v>
      </c>
      <c r="M49" s="49"/>
      <c r="N49" s="50"/>
      <c r="O49" s="50"/>
      <c r="P49" s="8">
        <v>4527079.29</v>
      </c>
      <c r="Q49" s="49">
        <v>9125.48</v>
      </c>
      <c r="R49" s="49"/>
      <c r="S49" s="9"/>
      <c r="T49" s="1">
        <v>1</v>
      </c>
    </row>
    <row r="50" spans="1:20" ht="11.85" hidden="1" customHeight="1" x14ac:dyDescent="0.2">
      <c r="A50" s="51" t="s">
        <v>167</v>
      </c>
      <c r="B50" s="51"/>
      <c r="C50" s="51"/>
      <c r="D50" s="51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1">
        <v>1</v>
      </c>
    </row>
    <row r="51" spans="1:20" ht="11.85" hidden="1" customHeight="1" x14ac:dyDescent="0.2">
      <c r="A51" s="5"/>
      <c r="B51" s="53" t="s">
        <v>170</v>
      </c>
      <c r="C51" s="53"/>
      <c r="D51" s="53"/>
      <c r="E51" s="53"/>
      <c r="F51" s="6"/>
      <c r="G51" s="7">
        <v>0</v>
      </c>
      <c r="H51" s="8" t="s">
        <v>145</v>
      </c>
      <c r="I51" s="8">
        <v>4309210.4400000004</v>
      </c>
      <c r="J51" s="8">
        <v>4309210.4400000004</v>
      </c>
      <c r="K51" s="8">
        <v>4338435.0599999996</v>
      </c>
      <c r="L51" s="49" t="s">
        <v>574</v>
      </c>
      <c r="M51" s="49"/>
      <c r="N51" s="50"/>
      <c r="O51" s="50"/>
      <c r="P51" s="8">
        <v>237183.21</v>
      </c>
      <c r="Q51" s="49">
        <v>80694.58</v>
      </c>
      <c r="R51" s="49"/>
      <c r="S51" s="9"/>
      <c r="T51" s="1">
        <v>1</v>
      </c>
    </row>
    <row r="52" spans="1:20" ht="11.85" hidden="1" customHeight="1" x14ac:dyDescent="0.2">
      <c r="A52" s="48" t="s">
        <v>169</v>
      </c>
      <c r="B52" s="48"/>
      <c r="C52" s="48"/>
      <c r="D52" s="48"/>
      <c r="E52" s="48"/>
      <c r="F52" s="6"/>
      <c r="G52" s="7">
        <v>0</v>
      </c>
      <c r="H52" s="8" t="s">
        <v>145</v>
      </c>
      <c r="I52" s="8">
        <v>4309210.4400000004</v>
      </c>
      <c r="J52" s="8">
        <v>4309210.4400000004</v>
      </c>
      <c r="K52" s="8">
        <v>4338435.0599999996</v>
      </c>
      <c r="L52" s="49" t="s">
        <v>574</v>
      </c>
      <c r="M52" s="49"/>
      <c r="N52" s="50"/>
      <c r="O52" s="50"/>
      <c r="P52" s="8">
        <v>237183.21</v>
      </c>
      <c r="Q52" s="49">
        <v>80694.58</v>
      </c>
      <c r="R52" s="49"/>
      <c r="S52" s="9"/>
      <c r="T52" s="1">
        <v>1</v>
      </c>
    </row>
    <row r="53" spans="1:20" ht="11.1" hidden="1" customHeight="1" x14ac:dyDescent="0.2">
      <c r="A53" s="51" t="s">
        <v>167</v>
      </c>
      <c r="B53" s="51"/>
      <c r="C53" s="51"/>
      <c r="D53" s="51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1">
        <v>1</v>
      </c>
    </row>
    <row r="54" spans="1:20" ht="11.85" hidden="1" customHeight="1" x14ac:dyDescent="0.2">
      <c r="A54" s="5"/>
      <c r="B54" s="53" t="s">
        <v>171</v>
      </c>
      <c r="C54" s="53"/>
      <c r="D54" s="53"/>
      <c r="E54" s="53"/>
      <c r="F54" s="6"/>
      <c r="G54" s="7">
        <v>0</v>
      </c>
      <c r="H54" s="8" t="s">
        <v>145</v>
      </c>
      <c r="I54" s="8">
        <v>2905285.61</v>
      </c>
      <c r="J54" s="8">
        <v>2905285.61</v>
      </c>
      <c r="K54" s="8">
        <v>2874267.59</v>
      </c>
      <c r="L54" s="49" t="s">
        <v>529</v>
      </c>
      <c r="M54" s="49"/>
      <c r="N54" s="50"/>
      <c r="O54" s="50"/>
      <c r="P54" s="8">
        <v>161395.88</v>
      </c>
      <c r="Q54" s="49">
        <v>130377.86</v>
      </c>
      <c r="R54" s="49"/>
      <c r="S54" s="9"/>
      <c r="T54" s="1">
        <v>1</v>
      </c>
    </row>
    <row r="55" spans="1:20" ht="11.85" hidden="1" customHeight="1" x14ac:dyDescent="0.2">
      <c r="A55" s="48" t="s">
        <v>169</v>
      </c>
      <c r="B55" s="48"/>
      <c r="C55" s="48"/>
      <c r="D55" s="48"/>
      <c r="E55" s="48"/>
      <c r="F55" s="6"/>
      <c r="G55" s="7">
        <v>0</v>
      </c>
      <c r="H55" s="8" t="s">
        <v>145</v>
      </c>
      <c r="I55" s="8">
        <v>2905285.61</v>
      </c>
      <c r="J55" s="8">
        <v>2905285.61</v>
      </c>
      <c r="K55" s="8">
        <v>2874267.59</v>
      </c>
      <c r="L55" s="49" t="s">
        <v>529</v>
      </c>
      <c r="M55" s="49"/>
      <c r="N55" s="50"/>
      <c r="O55" s="50"/>
      <c r="P55" s="8">
        <v>161395.88</v>
      </c>
      <c r="Q55" s="49">
        <v>130377.86</v>
      </c>
      <c r="R55" s="49"/>
      <c r="S55" s="9"/>
      <c r="T55" s="1">
        <v>1</v>
      </c>
    </row>
    <row r="56" spans="1:20" ht="11.85" hidden="1" customHeight="1" x14ac:dyDescent="0.2">
      <c r="A56" s="51" t="s">
        <v>167</v>
      </c>
      <c r="B56" s="51"/>
      <c r="C56" s="51"/>
      <c r="D56" s="51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1">
        <v>1</v>
      </c>
    </row>
    <row r="57" spans="1:20" ht="11.1" hidden="1" customHeight="1" x14ac:dyDescent="0.2">
      <c r="A57" s="5"/>
      <c r="B57" s="53" t="s">
        <v>172</v>
      </c>
      <c r="C57" s="53"/>
      <c r="D57" s="53"/>
      <c r="E57" s="53"/>
      <c r="F57" s="6"/>
      <c r="G57" s="7">
        <v>0</v>
      </c>
      <c r="H57" s="8" t="s">
        <v>145</v>
      </c>
      <c r="I57" s="8">
        <v>1964620.65</v>
      </c>
      <c r="J57" s="8">
        <v>1964620.65</v>
      </c>
      <c r="K57" s="8">
        <v>1933931.45</v>
      </c>
      <c r="L57" s="49" t="s">
        <v>575</v>
      </c>
      <c r="M57" s="49"/>
      <c r="N57" s="50"/>
      <c r="O57" s="50"/>
      <c r="P57" s="8">
        <v>36793.35</v>
      </c>
      <c r="Q57" s="49" t="s">
        <v>145</v>
      </c>
      <c r="R57" s="49"/>
      <c r="S57" s="9"/>
      <c r="T57" s="1">
        <v>1</v>
      </c>
    </row>
    <row r="58" spans="1:20" ht="11.85" hidden="1" customHeight="1" x14ac:dyDescent="0.2">
      <c r="A58" s="48" t="s">
        <v>169</v>
      </c>
      <c r="B58" s="48"/>
      <c r="C58" s="48"/>
      <c r="D58" s="48"/>
      <c r="E58" s="48"/>
      <c r="F58" s="6"/>
      <c r="G58" s="7">
        <v>0</v>
      </c>
      <c r="H58" s="8" t="s">
        <v>145</v>
      </c>
      <c r="I58" s="8">
        <v>1964620.65</v>
      </c>
      <c r="J58" s="8">
        <v>1964620.65</v>
      </c>
      <c r="K58" s="8">
        <v>1933931.45</v>
      </c>
      <c r="L58" s="49" t="s">
        <v>575</v>
      </c>
      <c r="M58" s="49"/>
      <c r="N58" s="50"/>
      <c r="O58" s="50"/>
      <c r="P58" s="8">
        <v>36793.35</v>
      </c>
      <c r="Q58" s="49" t="s">
        <v>145</v>
      </c>
      <c r="R58" s="49"/>
      <c r="S58" s="9"/>
      <c r="T58" s="1">
        <v>1</v>
      </c>
    </row>
    <row r="59" spans="1:20" ht="11.85" hidden="1" customHeight="1" x14ac:dyDescent="0.2">
      <c r="A59" s="51" t="s">
        <v>167</v>
      </c>
      <c r="B59" s="51"/>
      <c r="C59" s="51"/>
      <c r="D59" s="51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1">
        <v>1</v>
      </c>
    </row>
    <row r="60" spans="1:20" ht="11.85" hidden="1" customHeight="1" x14ac:dyDescent="0.2">
      <c r="A60" s="5"/>
      <c r="B60" s="53" t="s">
        <v>173</v>
      </c>
      <c r="C60" s="53"/>
      <c r="D60" s="53"/>
      <c r="E60" s="53"/>
      <c r="F60" s="6"/>
      <c r="G60" s="7">
        <v>0</v>
      </c>
      <c r="H60" s="8" t="s">
        <v>145</v>
      </c>
      <c r="I60" s="8">
        <v>2441005.91</v>
      </c>
      <c r="J60" s="8">
        <v>2441005.91</v>
      </c>
      <c r="K60" s="8">
        <v>2326386.86</v>
      </c>
      <c r="L60" s="49" t="s">
        <v>543</v>
      </c>
      <c r="M60" s="49"/>
      <c r="N60" s="50"/>
      <c r="O60" s="50"/>
      <c r="P60" s="8">
        <v>116601.75</v>
      </c>
      <c r="Q60" s="49">
        <v>1982.7</v>
      </c>
      <c r="R60" s="49"/>
      <c r="S60" s="9"/>
      <c r="T60" s="1">
        <v>1</v>
      </c>
    </row>
    <row r="61" spans="1:20" ht="11.1" hidden="1" customHeight="1" x14ac:dyDescent="0.2">
      <c r="A61" s="48" t="s">
        <v>169</v>
      </c>
      <c r="B61" s="48"/>
      <c r="C61" s="48"/>
      <c r="D61" s="48"/>
      <c r="E61" s="48"/>
      <c r="F61" s="6"/>
      <c r="G61" s="7">
        <v>0</v>
      </c>
      <c r="H61" s="8" t="s">
        <v>145</v>
      </c>
      <c r="I61" s="8">
        <v>2441005.91</v>
      </c>
      <c r="J61" s="8">
        <v>2441005.91</v>
      </c>
      <c r="K61" s="8">
        <v>2326386.86</v>
      </c>
      <c r="L61" s="49" t="s">
        <v>543</v>
      </c>
      <c r="M61" s="49"/>
      <c r="N61" s="50"/>
      <c r="O61" s="50"/>
      <c r="P61" s="8">
        <v>116601.75</v>
      </c>
      <c r="Q61" s="49">
        <v>1982.7</v>
      </c>
      <c r="R61" s="49"/>
      <c r="S61" s="9"/>
      <c r="T61" s="1">
        <v>1</v>
      </c>
    </row>
    <row r="62" spans="1:20" ht="11.85" hidden="1" customHeight="1" x14ac:dyDescent="0.2">
      <c r="A62" s="51" t="s">
        <v>167</v>
      </c>
      <c r="B62" s="51"/>
      <c r="C62" s="51"/>
      <c r="D62" s="51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1">
        <v>1</v>
      </c>
    </row>
    <row r="63" spans="1:20" ht="11.85" customHeight="1" x14ac:dyDescent="0.2">
      <c r="A63" s="5"/>
      <c r="B63" s="53" t="s">
        <v>174</v>
      </c>
      <c r="C63" s="53"/>
      <c r="D63" s="53"/>
      <c r="E63" s="53"/>
      <c r="F63" s="6"/>
      <c r="G63" s="7">
        <v>0</v>
      </c>
      <c r="H63" s="8" t="s">
        <v>145</v>
      </c>
      <c r="I63" s="8">
        <v>7507853.3099999996</v>
      </c>
      <c r="J63" s="8">
        <v>7507853.3099999996</v>
      </c>
      <c r="K63" s="8">
        <f>J63*0.95</f>
        <v>7132460.6444999995</v>
      </c>
      <c r="L63" s="49" t="s">
        <v>576</v>
      </c>
      <c r="M63" s="49"/>
      <c r="N63" s="50"/>
      <c r="O63" s="50"/>
      <c r="P63" s="8">
        <v>4441690.95</v>
      </c>
      <c r="Q63" s="49">
        <v>20964.3</v>
      </c>
      <c r="R63" s="49"/>
      <c r="S63" s="9"/>
      <c r="T63" s="1">
        <v>1</v>
      </c>
    </row>
    <row r="64" spans="1:20" ht="11.85" customHeight="1" x14ac:dyDescent="0.2">
      <c r="A64" s="48" t="s">
        <v>169</v>
      </c>
      <c r="B64" s="48"/>
      <c r="C64" s="48"/>
      <c r="D64" s="48"/>
      <c r="E64" s="48"/>
      <c r="F64" s="6"/>
      <c r="G64" s="7">
        <v>0</v>
      </c>
      <c r="H64" s="8" t="s">
        <v>145</v>
      </c>
      <c r="I64" s="8">
        <v>7507853.3099999996</v>
      </c>
      <c r="J64" s="8">
        <v>7507853.3099999996</v>
      </c>
      <c r="K64" s="8">
        <f>J64*0.95</f>
        <v>7132460.6444999995</v>
      </c>
      <c r="L64" s="49" t="s">
        <v>576</v>
      </c>
      <c r="M64" s="49"/>
      <c r="N64" s="50"/>
      <c r="O64" s="50"/>
      <c r="P64" s="8">
        <v>4441690.95</v>
      </c>
      <c r="Q64" s="49">
        <v>20964.3</v>
      </c>
      <c r="R64" s="49"/>
      <c r="S64" s="9"/>
      <c r="T64" s="1">
        <v>1</v>
      </c>
    </row>
    <row r="65" spans="1:20" ht="11.1" hidden="1" customHeight="1" x14ac:dyDescent="0.2">
      <c r="A65" s="51" t="s">
        <v>175</v>
      </c>
      <c r="B65" s="51"/>
      <c r="C65" s="51"/>
      <c r="D65" s="51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1">
        <v>1</v>
      </c>
    </row>
    <row r="66" spans="1:20" ht="11.85" hidden="1" customHeight="1" x14ac:dyDescent="0.2">
      <c r="A66" s="5"/>
      <c r="B66" s="53" t="s">
        <v>176</v>
      </c>
      <c r="C66" s="53"/>
      <c r="D66" s="53"/>
      <c r="E66" s="53"/>
      <c r="F66" s="6"/>
      <c r="G66" s="7">
        <v>0</v>
      </c>
      <c r="H66" s="8" t="s">
        <v>145</v>
      </c>
      <c r="I66" s="8">
        <v>9948016.7599999998</v>
      </c>
      <c r="J66" s="8">
        <v>9948016.7599999998</v>
      </c>
      <c r="K66" s="8">
        <v>8957406.1999999993</v>
      </c>
      <c r="L66" s="49" t="s">
        <v>577</v>
      </c>
      <c r="M66" s="49"/>
      <c r="N66" s="50"/>
      <c r="O66" s="50"/>
      <c r="P66" s="8">
        <v>1630159.72</v>
      </c>
      <c r="Q66" s="49">
        <v>590476.28</v>
      </c>
      <c r="R66" s="49"/>
      <c r="S66" s="9"/>
      <c r="T66" s="1">
        <v>1</v>
      </c>
    </row>
    <row r="67" spans="1:20" ht="11.85" hidden="1" customHeight="1" x14ac:dyDescent="0.2">
      <c r="A67" s="48" t="s">
        <v>177</v>
      </c>
      <c r="B67" s="48"/>
      <c r="C67" s="48"/>
      <c r="D67" s="48"/>
      <c r="E67" s="48"/>
      <c r="F67" s="6"/>
      <c r="G67" s="7">
        <v>0</v>
      </c>
      <c r="H67" s="8" t="s">
        <v>145</v>
      </c>
      <c r="I67" s="8">
        <v>9948016.7599999998</v>
      </c>
      <c r="J67" s="8">
        <v>9948016.7599999998</v>
      </c>
      <c r="K67" s="8">
        <v>8957406.1999999993</v>
      </c>
      <c r="L67" s="49" t="s">
        <v>577</v>
      </c>
      <c r="M67" s="49"/>
      <c r="N67" s="50"/>
      <c r="O67" s="50"/>
      <c r="P67" s="8">
        <v>1630159.72</v>
      </c>
      <c r="Q67" s="49">
        <v>590476.28</v>
      </c>
      <c r="R67" s="49"/>
      <c r="S67" s="9"/>
      <c r="T67" s="1">
        <v>1</v>
      </c>
    </row>
    <row r="68" spans="1:20" ht="11.85" hidden="1" customHeight="1" x14ac:dyDescent="0.2">
      <c r="A68" s="51" t="s">
        <v>178</v>
      </c>
      <c r="B68" s="51"/>
      <c r="C68" s="51"/>
      <c r="D68" s="51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1">
        <v>1</v>
      </c>
    </row>
    <row r="69" spans="1:20" ht="11.1" hidden="1" customHeight="1" x14ac:dyDescent="0.2">
      <c r="A69" s="5"/>
      <c r="B69" s="53" t="s">
        <v>179</v>
      </c>
      <c r="C69" s="53"/>
      <c r="D69" s="53"/>
      <c r="E69" s="53"/>
      <c r="F69" s="6"/>
      <c r="G69" s="7">
        <v>0</v>
      </c>
      <c r="H69" s="8" t="s">
        <v>145</v>
      </c>
      <c r="I69" s="8">
        <v>2984462.43</v>
      </c>
      <c r="J69" s="8">
        <v>2984462.43</v>
      </c>
      <c r="K69" s="8">
        <f>J69</f>
        <v>2984462.43</v>
      </c>
      <c r="L69" s="49" t="s">
        <v>578</v>
      </c>
      <c r="M69" s="49"/>
      <c r="N69" s="50"/>
      <c r="O69" s="50"/>
      <c r="P69" s="8">
        <v>123417.97</v>
      </c>
      <c r="Q69" s="49">
        <v>234736.46</v>
      </c>
      <c r="R69" s="49"/>
      <c r="S69" s="9"/>
      <c r="T69" s="1">
        <v>1</v>
      </c>
    </row>
    <row r="70" spans="1:20" ht="11.85" hidden="1" customHeight="1" x14ac:dyDescent="0.2">
      <c r="A70" s="48" t="s">
        <v>180</v>
      </c>
      <c r="B70" s="48"/>
      <c r="C70" s="48"/>
      <c r="D70" s="48"/>
      <c r="E70" s="48"/>
      <c r="F70" s="6"/>
      <c r="G70" s="7">
        <v>0</v>
      </c>
      <c r="H70" s="8" t="s">
        <v>145</v>
      </c>
      <c r="I70" s="8">
        <v>2984462.43</v>
      </c>
      <c r="J70" s="8">
        <v>2984462.43</v>
      </c>
      <c r="K70" s="8">
        <f>J70</f>
        <v>2984462.43</v>
      </c>
      <c r="L70" s="49" t="s">
        <v>578</v>
      </c>
      <c r="M70" s="49"/>
      <c r="N70" s="50"/>
      <c r="O70" s="50"/>
      <c r="P70" s="8">
        <v>123417.97</v>
      </c>
      <c r="Q70" s="49">
        <v>234736.46</v>
      </c>
      <c r="R70" s="49"/>
      <c r="S70" s="9"/>
      <c r="T70" s="1">
        <v>1</v>
      </c>
    </row>
    <row r="71" spans="1:20" ht="11.85" hidden="1" customHeight="1" x14ac:dyDescent="0.2">
      <c r="A71" s="51" t="s">
        <v>181</v>
      </c>
      <c r="B71" s="51"/>
      <c r="C71" s="51"/>
      <c r="D71" s="51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1">
        <v>1</v>
      </c>
    </row>
    <row r="72" spans="1:20" ht="11.85" hidden="1" customHeight="1" x14ac:dyDescent="0.2">
      <c r="A72" s="5"/>
      <c r="B72" s="53" t="s">
        <v>182</v>
      </c>
      <c r="C72" s="53"/>
      <c r="D72" s="53"/>
      <c r="E72" s="53"/>
      <c r="F72" s="6"/>
      <c r="G72" s="7">
        <v>0</v>
      </c>
      <c r="H72" s="8" t="s">
        <v>145</v>
      </c>
      <c r="I72" s="8">
        <v>512941.34</v>
      </c>
      <c r="J72" s="8">
        <v>512941.34</v>
      </c>
      <c r="K72" s="8">
        <v>508780.82</v>
      </c>
      <c r="L72" s="49" t="s">
        <v>579</v>
      </c>
      <c r="M72" s="49"/>
      <c r="N72" s="50"/>
      <c r="O72" s="50"/>
      <c r="P72" s="8">
        <v>4160.5200000000004</v>
      </c>
      <c r="Q72" s="49" t="s">
        <v>145</v>
      </c>
      <c r="R72" s="49"/>
      <c r="S72" s="9"/>
      <c r="T72" s="1">
        <v>1</v>
      </c>
    </row>
    <row r="73" spans="1:20" ht="11.1" hidden="1" customHeight="1" x14ac:dyDescent="0.2">
      <c r="A73" s="48" t="s">
        <v>183</v>
      </c>
      <c r="B73" s="48"/>
      <c r="C73" s="48"/>
      <c r="D73" s="48"/>
      <c r="E73" s="48"/>
      <c r="F73" s="6"/>
      <c r="G73" s="7">
        <v>0</v>
      </c>
      <c r="H73" s="8" t="s">
        <v>145</v>
      </c>
      <c r="I73" s="8">
        <v>512941.34</v>
      </c>
      <c r="J73" s="8">
        <v>512941.34</v>
      </c>
      <c r="K73" s="8">
        <v>508780.82</v>
      </c>
      <c r="L73" s="49" t="s">
        <v>579</v>
      </c>
      <c r="M73" s="49"/>
      <c r="N73" s="50"/>
      <c r="O73" s="50"/>
      <c r="P73" s="8">
        <v>4160.5200000000004</v>
      </c>
      <c r="Q73" s="49" t="s">
        <v>145</v>
      </c>
      <c r="R73" s="49"/>
      <c r="S73" s="9"/>
      <c r="T73" s="1">
        <v>1</v>
      </c>
    </row>
    <row r="74" spans="1:20" ht="11.85" hidden="1" customHeight="1" x14ac:dyDescent="0.2">
      <c r="A74" s="51" t="s">
        <v>181</v>
      </c>
      <c r="B74" s="51"/>
      <c r="C74" s="51"/>
      <c r="D74" s="51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1">
        <v>1</v>
      </c>
    </row>
    <row r="75" spans="1:20" ht="11.85" hidden="1" customHeight="1" x14ac:dyDescent="0.2">
      <c r="A75" s="5"/>
      <c r="B75" s="53" t="s">
        <v>184</v>
      </c>
      <c r="C75" s="53"/>
      <c r="D75" s="53"/>
      <c r="E75" s="53"/>
      <c r="F75" s="6"/>
      <c r="G75" s="7">
        <v>0</v>
      </c>
      <c r="H75" s="8" t="s">
        <v>145</v>
      </c>
      <c r="I75" s="8">
        <v>772328.4</v>
      </c>
      <c r="J75" s="8">
        <v>772328.4</v>
      </c>
      <c r="K75" s="8">
        <v>768281.33</v>
      </c>
      <c r="L75" s="49" t="s">
        <v>357</v>
      </c>
      <c r="M75" s="49"/>
      <c r="N75" s="50"/>
      <c r="O75" s="50"/>
      <c r="P75" s="8">
        <v>5784.24</v>
      </c>
      <c r="Q75" s="49">
        <v>1596.84</v>
      </c>
      <c r="R75" s="49"/>
      <c r="S75" s="9"/>
      <c r="T75" s="1">
        <v>1</v>
      </c>
    </row>
    <row r="76" spans="1:20" ht="11.85" hidden="1" customHeight="1" x14ac:dyDescent="0.2">
      <c r="A76" s="48" t="s">
        <v>183</v>
      </c>
      <c r="B76" s="48"/>
      <c r="C76" s="48"/>
      <c r="D76" s="48"/>
      <c r="E76" s="48"/>
      <c r="F76" s="6"/>
      <c r="G76" s="7">
        <v>0</v>
      </c>
      <c r="H76" s="8" t="s">
        <v>145</v>
      </c>
      <c r="I76" s="8">
        <v>772328.4</v>
      </c>
      <c r="J76" s="8">
        <v>772328.4</v>
      </c>
      <c r="K76" s="8">
        <v>768281.33</v>
      </c>
      <c r="L76" s="49" t="s">
        <v>357</v>
      </c>
      <c r="M76" s="49"/>
      <c r="N76" s="50"/>
      <c r="O76" s="50"/>
      <c r="P76" s="8">
        <v>5784.24</v>
      </c>
      <c r="Q76" s="49">
        <v>1596.84</v>
      </c>
      <c r="R76" s="49"/>
      <c r="S76" s="9"/>
      <c r="T76" s="1">
        <v>1</v>
      </c>
    </row>
    <row r="77" spans="1:20" ht="11.1" hidden="1" customHeight="1" x14ac:dyDescent="0.2">
      <c r="A77" s="51" t="s">
        <v>181</v>
      </c>
      <c r="B77" s="51"/>
      <c r="C77" s="51"/>
      <c r="D77" s="51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1">
        <v>1</v>
      </c>
    </row>
    <row r="78" spans="1:20" ht="11.85" hidden="1" customHeight="1" x14ac:dyDescent="0.2">
      <c r="A78" s="5"/>
      <c r="B78" s="53" t="s">
        <v>185</v>
      </c>
      <c r="C78" s="53"/>
      <c r="D78" s="53"/>
      <c r="E78" s="53"/>
      <c r="F78" s="6"/>
      <c r="G78" s="7">
        <v>0</v>
      </c>
      <c r="H78" s="8" t="s">
        <v>145</v>
      </c>
      <c r="I78" s="8">
        <v>1203702.6100000001</v>
      </c>
      <c r="J78" s="8">
        <v>1203702.6100000001</v>
      </c>
      <c r="K78" s="8">
        <v>1196432.4099999999</v>
      </c>
      <c r="L78" s="49" t="s">
        <v>580</v>
      </c>
      <c r="M78" s="49"/>
      <c r="N78" s="50"/>
      <c r="O78" s="50"/>
      <c r="P78" s="8">
        <v>7270.2</v>
      </c>
      <c r="Q78" s="49">
        <v>2008.42</v>
      </c>
      <c r="R78" s="49"/>
      <c r="S78" s="9"/>
      <c r="T78" s="1">
        <v>1</v>
      </c>
    </row>
    <row r="79" spans="1:20" ht="11.85" hidden="1" customHeight="1" x14ac:dyDescent="0.2">
      <c r="A79" s="48" t="s">
        <v>183</v>
      </c>
      <c r="B79" s="48"/>
      <c r="C79" s="48"/>
      <c r="D79" s="48"/>
      <c r="E79" s="48"/>
      <c r="F79" s="6"/>
      <c r="G79" s="7">
        <v>0</v>
      </c>
      <c r="H79" s="8" t="s">
        <v>145</v>
      </c>
      <c r="I79" s="8">
        <v>1203702.6100000001</v>
      </c>
      <c r="J79" s="8">
        <v>1203702.6100000001</v>
      </c>
      <c r="K79" s="8">
        <v>1196432.4099999999</v>
      </c>
      <c r="L79" s="49" t="s">
        <v>580</v>
      </c>
      <c r="M79" s="49"/>
      <c r="N79" s="50"/>
      <c r="O79" s="50"/>
      <c r="P79" s="8">
        <v>7270.2</v>
      </c>
      <c r="Q79" s="49">
        <v>2008.42</v>
      </c>
      <c r="R79" s="49"/>
      <c r="S79" s="9"/>
      <c r="T79" s="1">
        <v>1</v>
      </c>
    </row>
    <row r="80" spans="1:20" ht="11.85" hidden="1" customHeight="1" x14ac:dyDescent="0.2">
      <c r="A80" s="51" t="s">
        <v>181</v>
      </c>
      <c r="B80" s="51"/>
      <c r="C80" s="51"/>
      <c r="D80" s="51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1">
        <v>1</v>
      </c>
    </row>
    <row r="81" spans="1:20" ht="11.1" hidden="1" customHeight="1" x14ac:dyDescent="0.2">
      <c r="A81" s="5"/>
      <c r="B81" s="53" t="s">
        <v>186</v>
      </c>
      <c r="C81" s="53"/>
      <c r="D81" s="53"/>
      <c r="E81" s="53"/>
      <c r="F81" s="6"/>
      <c r="G81" s="7">
        <v>0</v>
      </c>
      <c r="H81" s="8" t="s">
        <v>145</v>
      </c>
      <c r="I81" s="8">
        <v>237092.34</v>
      </c>
      <c r="J81" s="8">
        <v>237092.34</v>
      </c>
      <c r="K81" s="8">
        <v>234017.82</v>
      </c>
      <c r="L81" s="49" t="s">
        <v>566</v>
      </c>
      <c r="M81" s="49"/>
      <c r="N81" s="50"/>
      <c r="O81" s="50"/>
      <c r="P81" s="8">
        <v>3074.52</v>
      </c>
      <c r="Q81" s="49" t="s">
        <v>145</v>
      </c>
      <c r="R81" s="49"/>
      <c r="S81" s="9"/>
      <c r="T81" s="1">
        <v>1</v>
      </c>
    </row>
    <row r="82" spans="1:20" ht="11.85" hidden="1" customHeight="1" x14ac:dyDescent="0.2">
      <c r="A82" s="48" t="s">
        <v>183</v>
      </c>
      <c r="B82" s="48"/>
      <c r="C82" s="48"/>
      <c r="D82" s="48"/>
      <c r="E82" s="48"/>
      <c r="F82" s="6"/>
      <c r="G82" s="7">
        <v>0</v>
      </c>
      <c r="H82" s="8" t="s">
        <v>145</v>
      </c>
      <c r="I82" s="8">
        <v>237092.34</v>
      </c>
      <c r="J82" s="8">
        <v>237092.34</v>
      </c>
      <c r="K82" s="8">
        <v>234017.82</v>
      </c>
      <c r="L82" s="49" t="s">
        <v>566</v>
      </c>
      <c r="M82" s="49"/>
      <c r="N82" s="50"/>
      <c r="O82" s="50"/>
      <c r="P82" s="8">
        <v>3074.52</v>
      </c>
      <c r="Q82" s="49" t="s">
        <v>145</v>
      </c>
      <c r="R82" s="49"/>
      <c r="S82" s="9"/>
      <c r="T82" s="1">
        <v>1</v>
      </c>
    </row>
    <row r="83" spans="1:20" ht="11.85" hidden="1" customHeight="1" x14ac:dyDescent="0.2">
      <c r="A83" s="51" t="s">
        <v>187</v>
      </c>
      <c r="B83" s="51"/>
      <c r="C83" s="51"/>
      <c r="D83" s="51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1">
        <v>1</v>
      </c>
    </row>
    <row r="84" spans="1:20" ht="11.85" hidden="1" customHeight="1" x14ac:dyDescent="0.2">
      <c r="A84" s="5"/>
      <c r="B84" s="53" t="s">
        <v>188</v>
      </c>
      <c r="C84" s="53"/>
      <c r="D84" s="53"/>
      <c r="E84" s="53"/>
      <c r="F84" s="6"/>
      <c r="G84" s="7">
        <v>0</v>
      </c>
      <c r="H84" s="8" t="s">
        <v>145</v>
      </c>
      <c r="I84" s="8">
        <v>13935078.49</v>
      </c>
      <c r="J84" s="8">
        <v>13935078.49</v>
      </c>
      <c r="K84" s="8">
        <v>13622753.1</v>
      </c>
      <c r="L84" s="49" t="s">
        <v>581</v>
      </c>
      <c r="M84" s="49"/>
      <c r="N84" s="50"/>
      <c r="O84" s="50"/>
      <c r="P84" s="8">
        <v>385059.23</v>
      </c>
      <c r="Q84" s="49">
        <v>157576.51999999999</v>
      </c>
      <c r="R84" s="49"/>
      <c r="S84" s="9"/>
      <c r="T84" s="1">
        <v>1</v>
      </c>
    </row>
    <row r="85" spans="1:20" ht="11.1" hidden="1" customHeight="1" x14ac:dyDescent="0.2">
      <c r="A85" s="48" t="s">
        <v>189</v>
      </c>
      <c r="B85" s="48"/>
      <c r="C85" s="48"/>
      <c r="D85" s="48"/>
      <c r="E85" s="48"/>
      <c r="F85" s="6"/>
      <c r="G85" s="7">
        <v>0</v>
      </c>
      <c r="H85" s="8" t="s">
        <v>145</v>
      </c>
      <c r="I85" s="8">
        <v>13935078.49</v>
      </c>
      <c r="J85" s="8">
        <v>13935078.49</v>
      </c>
      <c r="K85" s="8">
        <v>13622753.1</v>
      </c>
      <c r="L85" s="49" t="s">
        <v>581</v>
      </c>
      <c r="M85" s="49"/>
      <c r="N85" s="50"/>
      <c r="O85" s="50"/>
      <c r="P85" s="8">
        <v>385059.23</v>
      </c>
      <c r="Q85" s="49">
        <v>157576.51999999999</v>
      </c>
      <c r="R85" s="49"/>
      <c r="S85" s="9"/>
      <c r="T85" s="1">
        <v>1</v>
      </c>
    </row>
    <row r="86" spans="1:20" ht="11.85" hidden="1" customHeight="1" x14ac:dyDescent="0.2">
      <c r="A86" s="51" t="s">
        <v>190</v>
      </c>
      <c r="B86" s="51"/>
      <c r="C86" s="51"/>
      <c r="D86" s="51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1">
        <v>1</v>
      </c>
    </row>
    <row r="87" spans="1:20" ht="11.85" hidden="1" customHeight="1" x14ac:dyDescent="0.2">
      <c r="A87" s="5"/>
      <c r="B87" s="53" t="s">
        <v>191</v>
      </c>
      <c r="C87" s="53"/>
      <c r="D87" s="53"/>
      <c r="E87" s="53"/>
      <c r="F87" s="6"/>
      <c r="G87" s="7">
        <v>0</v>
      </c>
      <c r="H87" s="8" t="s">
        <v>145</v>
      </c>
      <c r="I87" s="8">
        <v>12367315.189999999</v>
      </c>
      <c r="J87" s="8">
        <v>12367315.189999999</v>
      </c>
      <c r="K87" s="8">
        <v>11579122.4</v>
      </c>
      <c r="L87" s="49" t="s">
        <v>361</v>
      </c>
      <c r="M87" s="49"/>
      <c r="N87" s="50"/>
      <c r="O87" s="50"/>
      <c r="P87" s="8">
        <v>832093.04</v>
      </c>
      <c r="Q87" s="49">
        <v>524048.6</v>
      </c>
      <c r="R87" s="49"/>
      <c r="S87" s="9"/>
      <c r="T87" s="1">
        <v>1</v>
      </c>
    </row>
    <row r="88" spans="1:20" ht="11.85" hidden="1" customHeight="1" x14ac:dyDescent="0.2">
      <c r="A88" s="48" t="s">
        <v>192</v>
      </c>
      <c r="B88" s="48"/>
      <c r="C88" s="48"/>
      <c r="D88" s="48"/>
      <c r="E88" s="48"/>
      <c r="F88" s="6"/>
      <c r="G88" s="7">
        <v>0</v>
      </c>
      <c r="H88" s="8" t="s">
        <v>145</v>
      </c>
      <c r="I88" s="8">
        <v>12367315.189999999</v>
      </c>
      <c r="J88" s="8">
        <v>12367315.189999999</v>
      </c>
      <c r="K88" s="8">
        <v>11579122.4</v>
      </c>
      <c r="L88" s="49" t="s">
        <v>361</v>
      </c>
      <c r="M88" s="49"/>
      <c r="N88" s="50"/>
      <c r="O88" s="50"/>
      <c r="P88" s="8">
        <v>832093.04</v>
      </c>
      <c r="Q88" s="49">
        <v>524048.6</v>
      </c>
      <c r="R88" s="49"/>
      <c r="S88" s="9"/>
      <c r="T88" s="1">
        <v>1</v>
      </c>
    </row>
    <row r="89" spans="1:20" ht="11.1" hidden="1" customHeight="1" x14ac:dyDescent="0.2">
      <c r="A89" s="51" t="s">
        <v>193</v>
      </c>
      <c r="B89" s="51"/>
      <c r="C89" s="51"/>
      <c r="D89" s="51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1">
        <v>1</v>
      </c>
    </row>
    <row r="90" spans="1:20" ht="11.85" hidden="1" customHeight="1" x14ac:dyDescent="0.2">
      <c r="A90" s="5"/>
      <c r="B90" s="53" t="s">
        <v>194</v>
      </c>
      <c r="C90" s="53"/>
      <c r="D90" s="53"/>
      <c r="E90" s="53"/>
      <c r="F90" s="6"/>
      <c r="G90" s="7">
        <v>0</v>
      </c>
      <c r="H90" s="8" t="s">
        <v>145</v>
      </c>
      <c r="I90" s="8">
        <v>3443130.05</v>
      </c>
      <c r="J90" s="8">
        <v>3443130.05</v>
      </c>
      <c r="K90" s="8">
        <v>3300383.98</v>
      </c>
      <c r="L90" s="49" t="s">
        <v>582</v>
      </c>
      <c r="M90" s="49"/>
      <c r="N90" s="50"/>
      <c r="O90" s="50"/>
      <c r="P90" s="8">
        <v>92708.64</v>
      </c>
      <c r="Q90" s="49">
        <v>12918.77</v>
      </c>
      <c r="R90" s="49"/>
      <c r="S90" s="9"/>
      <c r="T90" s="1">
        <v>1</v>
      </c>
    </row>
    <row r="91" spans="1:20" ht="11.1" hidden="1" customHeight="1" x14ac:dyDescent="0.2">
      <c r="A91" s="48" t="s">
        <v>195</v>
      </c>
      <c r="B91" s="48"/>
      <c r="C91" s="48"/>
      <c r="D91" s="48"/>
      <c r="E91" s="48"/>
      <c r="F91" s="6"/>
      <c r="G91" s="7">
        <v>0</v>
      </c>
      <c r="H91" s="8" t="s">
        <v>145</v>
      </c>
      <c r="I91" s="8">
        <v>3443130.05</v>
      </c>
      <c r="J91" s="8">
        <v>3443130.05</v>
      </c>
      <c r="K91" s="8">
        <v>3300383.98</v>
      </c>
      <c r="L91" s="49" t="s">
        <v>582</v>
      </c>
      <c r="M91" s="49"/>
      <c r="N91" s="50"/>
      <c r="O91" s="50"/>
      <c r="P91" s="8">
        <v>92708.64</v>
      </c>
      <c r="Q91" s="49">
        <v>12918.77</v>
      </c>
      <c r="R91" s="49"/>
      <c r="S91" s="9"/>
      <c r="T91" s="1">
        <v>1</v>
      </c>
    </row>
    <row r="92" spans="1:20" ht="11.85" hidden="1" customHeight="1" x14ac:dyDescent="0.2">
      <c r="A92" s="51" t="s">
        <v>193</v>
      </c>
      <c r="B92" s="51"/>
      <c r="C92" s="51"/>
      <c r="D92" s="51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1">
        <v>1</v>
      </c>
    </row>
    <row r="93" spans="1:20" ht="11.85" hidden="1" customHeight="1" x14ac:dyDescent="0.2">
      <c r="A93" s="5"/>
      <c r="B93" s="53" t="s">
        <v>196</v>
      </c>
      <c r="C93" s="53"/>
      <c r="D93" s="53"/>
      <c r="E93" s="53"/>
      <c r="F93" s="6"/>
      <c r="G93" s="7">
        <v>0</v>
      </c>
      <c r="H93" s="8" t="s">
        <v>145</v>
      </c>
      <c r="I93" s="8">
        <v>339851.97</v>
      </c>
      <c r="J93" s="8">
        <v>339851.97</v>
      </c>
      <c r="K93" s="8">
        <v>309719.17</v>
      </c>
      <c r="L93" s="49" t="s">
        <v>218</v>
      </c>
      <c r="M93" s="49"/>
      <c r="N93" s="50"/>
      <c r="O93" s="50"/>
      <c r="P93" s="8">
        <v>38433.24</v>
      </c>
      <c r="Q93" s="49" t="s">
        <v>145</v>
      </c>
      <c r="R93" s="49"/>
      <c r="S93" s="9"/>
      <c r="T93" s="1">
        <v>1</v>
      </c>
    </row>
    <row r="94" spans="1:20" ht="11.85" hidden="1" customHeight="1" x14ac:dyDescent="0.2">
      <c r="A94" s="48" t="s">
        <v>195</v>
      </c>
      <c r="B94" s="48"/>
      <c r="C94" s="48"/>
      <c r="D94" s="48"/>
      <c r="E94" s="48"/>
      <c r="F94" s="6"/>
      <c r="G94" s="7">
        <v>0</v>
      </c>
      <c r="H94" s="8" t="s">
        <v>145</v>
      </c>
      <c r="I94" s="8">
        <v>339851.97</v>
      </c>
      <c r="J94" s="8">
        <v>339851.97</v>
      </c>
      <c r="K94" s="8">
        <v>309719.17</v>
      </c>
      <c r="L94" s="49" t="s">
        <v>218</v>
      </c>
      <c r="M94" s="49"/>
      <c r="N94" s="50"/>
      <c r="O94" s="50"/>
      <c r="P94" s="8">
        <v>38433.24</v>
      </c>
      <c r="Q94" s="49" t="s">
        <v>145</v>
      </c>
      <c r="R94" s="49"/>
      <c r="S94" s="9"/>
      <c r="T94" s="1">
        <v>1</v>
      </c>
    </row>
    <row r="95" spans="1:20" ht="11.1" hidden="1" customHeight="1" x14ac:dyDescent="0.2">
      <c r="A95" s="51" t="s">
        <v>193</v>
      </c>
      <c r="B95" s="51"/>
      <c r="C95" s="51"/>
      <c r="D95" s="51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1">
        <v>1</v>
      </c>
    </row>
    <row r="96" spans="1:20" ht="11.85" hidden="1" customHeight="1" x14ac:dyDescent="0.2">
      <c r="A96" s="5"/>
      <c r="B96" s="53" t="s">
        <v>197</v>
      </c>
      <c r="C96" s="53"/>
      <c r="D96" s="53"/>
      <c r="E96" s="53"/>
      <c r="F96" s="6"/>
      <c r="G96" s="7">
        <v>0</v>
      </c>
      <c r="H96" s="8" t="s">
        <v>145</v>
      </c>
      <c r="I96" s="8">
        <v>99558.48</v>
      </c>
      <c r="J96" s="8">
        <v>99558.48</v>
      </c>
      <c r="K96" s="8">
        <v>98715.96</v>
      </c>
      <c r="L96" s="49" t="s">
        <v>387</v>
      </c>
      <c r="M96" s="49"/>
      <c r="N96" s="50"/>
      <c r="O96" s="50"/>
      <c r="P96" s="8" t="s">
        <v>583</v>
      </c>
      <c r="Q96" s="49" t="s">
        <v>145</v>
      </c>
      <c r="R96" s="49"/>
      <c r="S96" s="9"/>
      <c r="T96" s="1">
        <v>1</v>
      </c>
    </row>
    <row r="97" spans="1:20" ht="11.85" hidden="1" customHeight="1" x14ac:dyDescent="0.2">
      <c r="A97" s="48" t="s">
        <v>195</v>
      </c>
      <c r="B97" s="48"/>
      <c r="C97" s="48"/>
      <c r="D97" s="48"/>
      <c r="E97" s="48"/>
      <c r="F97" s="6"/>
      <c r="G97" s="7">
        <v>0</v>
      </c>
      <c r="H97" s="8" t="s">
        <v>145</v>
      </c>
      <c r="I97" s="8">
        <v>99558.48</v>
      </c>
      <c r="J97" s="8">
        <v>99558.48</v>
      </c>
      <c r="K97" s="8">
        <v>98715.96</v>
      </c>
      <c r="L97" s="49" t="s">
        <v>387</v>
      </c>
      <c r="M97" s="49"/>
      <c r="N97" s="50"/>
      <c r="O97" s="50"/>
      <c r="P97" s="8" t="s">
        <v>583</v>
      </c>
      <c r="Q97" s="49" t="s">
        <v>145</v>
      </c>
      <c r="R97" s="49"/>
      <c r="S97" s="9"/>
      <c r="T97" s="1">
        <v>1</v>
      </c>
    </row>
    <row r="98" spans="1:20" ht="11.85" hidden="1" customHeight="1" x14ac:dyDescent="0.2">
      <c r="A98" s="51" t="s">
        <v>193</v>
      </c>
      <c r="B98" s="51"/>
      <c r="C98" s="51"/>
      <c r="D98" s="51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1">
        <v>1</v>
      </c>
    </row>
    <row r="99" spans="1:20" ht="11.1" hidden="1" customHeight="1" x14ac:dyDescent="0.2">
      <c r="A99" s="5"/>
      <c r="B99" s="53" t="s">
        <v>198</v>
      </c>
      <c r="C99" s="53"/>
      <c r="D99" s="53"/>
      <c r="E99" s="53"/>
      <c r="F99" s="6"/>
      <c r="G99" s="7">
        <v>0</v>
      </c>
      <c r="H99" s="8" t="s">
        <v>145</v>
      </c>
      <c r="I99" s="8">
        <v>2297568.85</v>
      </c>
      <c r="J99" s="8">
        <v>2297568.85</v>
      </c>
      <c r="K99" s="8">
        <v>2292971.27</v>
      </c>
      <c r="L99" s="49" t="s">
        <v>584</v>
      </c>
      <c r="M99" s="49"/>
      <c r="N99" s="50"/>
      <c r="O99" s="50"/>
      <c r="P99" s="8">
        <v>24904.7</v>
      </c>
      <c r="Q99" s="49">
        <v>33597.29</v>
      </c>
      <c r="R99" s="49"/>
      <c r="S99" s="9"/>
      <c r="T99" s="1">
        <v>1</v>
      </c>
    </row>
    <row r="100" spans="1:20" ht="11.85" hidden="1" customHeight="1" x14ac:dyDescent="0.2">
      <c r="A100" s="48" t="s">
        <v>195</v>
      </c>
      <c r="B100" s="48"/>
      <c r="C100" s="48"/>
      <c r="D100" s="48"/>
      <c r="E100" s="48"/>
      <c r="F100" s="6"/>
      <c r="G100" s="7">
        <v>0</v>
      </c>
      <c r="H100" s="8" t="s">
        <v>145</v>
      </c>
      <c r="I100" s="8">
        <v>2297568.85</v>
      </c>
      <c r="J100" s="8">
        <v>2297568.85</v>
      </c>
      <c r="K100" s="8">
        <v>2292971.27</v>
      </c>
      <c r="L100" s="49" t="s">
        <v>584</v>
      </c>
      <c r="M100" s="49"/>
      <c r="N100" s="50"/>
      <c r="O100" s="50"/>
      <c r="P100" s="8">
        <v>24904.7</v>
      </c>
      <c r="Q100" s="49">
        <v>33597.29</v>
      </c>
      <c r="R100" s="49"/>
      <c r="S100" s="9"/>
      <c r="T100" s="1">
        <v>1</v>
      </c>
    </row>
    <row r="101" spans="1:20" ht="11.85" hidden="1" customHeight="1" x14ac:dyDescent="0.2">
      <c r="A101" s="51" t="s">
        <v>193</v>
      </c>
      <c r="B101" s="51"/>
      <c r="C101" s="51"/>
      <c r="D101" s="51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1">
        <v>1</v>
      </c>
    </row>
    <row r="102" spans="1:20" ht="11.85" customHeight="1" x14ac:dyDescent="0.2">
      <c r="A102" s="5"/>
      <c r="B102" s="53" t="s">
        <v>199</v>
      </c>
      <c r="C102" s="53"/>
      <c r="D102" s="53"/>
      <c r="E102" s="53"/>
      <c r="F102" s="6"/>
      <c r="G102" s="7">
        <v>0</v>
      </c>
      <c r="H102" s="8">
        <v>-27847240.02</v>
      </c>
      <c r="I102" s="8">
        <v>-5213518.29</v>
      </c>
      <c r="J102" s="8">
        <v>-5213518.29</v>
      </c>
      <c r="K102" s="8">
        <f>J102*0.95</f>
        <v>-4952842.3755000001</v>
      </c>
      <c r="L102" s="49" t="s">
        <v>585</v>
      </c>
      <c r="M102" s="49"/>
      <c r="N102" s="50"/>
      <c r="O102" s="50"/>
      <c r="P102" s="8">
        <v>11869.54</v>
      </c>
      <c r="Q102" s="49">
        <v>34399568.549999997</v>
      </c>
      <c r="R102" s="49"/>
      <c r="S102" s="9"/>
      <c r="T102" s="1">
        <v>1</v>
      </c>
    </row>
    <row r="103" spans="1:20" ht="11.1" customHeight="1" x14ac:dyDescent="0.2">
      <c r="A103" s="48" t="s">
        <v>195</v>
      </c>
      <c r="B103" s="48"/>
      <c r="C103" s="48"/>
      <c r="D103" s="48"/>
      <c r="E103" s="48"/>
      <c r="F103" s="6"/>
      <c r="G103" s="7">
        <v>0</v>
      </c>
      <c r="H103" s="8">
        <v>-27847240.02</v>
      </c>
      <c r="I103" s="8">
        <v>-5213518.29</v>
      </c>
      <c r="J103" s="8">
        <v>-5213518.29</v>
      </c>
      <c r="K103" s="8">
        <f>J103*0.95</f>
        <v>-4952842.3755000001</v>
      </c>
      <c r="L103" s="49" t="s">
        <v>585</v>
      </c>
      <c r="M103" s="49"/>
      <c r="N103" s="50"/>
      <c r="O103" s="50"/>
      <c r="P103" s="8">
        <v>11869.54</v>
      </c>
      <c r="Q103" s="49">
        <v>34399568.549999997</v>
      </c>
      <c r="R103" s="49"/>
      <c r="S103" s="9"/>
      <c r="T103" s="1">
        <v>1</v>
      </c>
    </row>
    <row r="104" spans="1:20" ht="11.85" hidden="1" customHeight="1" x14ac:dyDescent="0.2">
      <c r="A104" s="51" t="s">
        <v>193</v>
      </c>
      <c r="B104" s="51"/>
      <c r="C104" s="51"/>
      <c r="D104" s="51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1">
        <v>1</v>
      </c>
    </row>
    <row r="105" spans="1:20" ht="11.85" hidden="1" customHeight="1" x14ac:dyDescent="0.2">
      <c r="A105" s="5"/>
      <c r="B105" s="53" t="s">
        <v>200</v>
      </c>
      <c r="C105" s="53"/>
      <c r="D105" s="53"/>
      <c r="E105" s="53"/>
      <c r="F105" s="6"/>
      <c r="G105" s="7">
        <v>0</v>
      </c>
      <c r="H105" s="8" t="s">
        <v>145</v>
      </c>
      <c r="I105" s="8">
        <v>1070568.94</v>
      </c>
      <c r="J105" s="8">
        <v>1070568.94</v>
      </c>
      <c r="K105" s="8">
        <v>1047278.55</v>
      </c>
      <c r="L105" s="49" t="s">
        <v>586</v>
      </c>
      <c r="M105" s="49"/>
      <c r="N105" s="50"/>
      <c r="O105" s="50"/>
      <c r="P105" s="8">
        <v>25703.31</v>
      </c>
      <c r="Q105" s="49">
        <v>2412.92</v>
      </c>
      <c r="R105" s="49"/>
      <c r="S105" s="9"/>
      <c r="T105" s="1">
        <v>1</v>
      </c>
    </row>
    <row r="106" spans="1:20" ht="11.85" hidden="1" customHeight="1" x14ac:dyDescent="0.2">
      <c r="A106" s="48" t="s">
        <v>195</v>
      </c>
      <c r="B106" s="48"/>
      <c r="C106" s="48"/>
      <c r="D106" s="48"/>
      <c r="E106" s="48"/>
      <c r="F106" s="6"/>
      <c r="G106" s="7">
        <v>0</v>
      </c>
      <c r="H106" s="8" t="s">
        <v>145</v>
      </c>
      <c r="I106" s="8">
        <v>1070568.94</v>
      </c>
      <c r="J106" s="8">
        <v>1070568.94</v>
      </c>
      <c r="K106" s="8">
        <v>1047278.55</v>
      </c>
      <c r="L106" s="49" t="s">
        <v>586</v>
      </c>
      <c r="M106" s="49"/>
      <c r="N106" s="50"/>
      <c r="O106" s="50"/>
      <c r="P106" s="8">
        <v>25703.31</v>
      </c>
      <c r="Q106" s="49">
        <v>2412.92</v>
      </c>
      <c r="R106" s="49"/>
      <c r="S106" s="9"/>
      <c r="T106" s="1">
        <v>1</v>
      </c>
    </row>
    <row r="107" spans="1:20" ht="11.1" hidden="1" customHeight="1" x14ac:dyDescent="0.2">
      <c r="A107" s="51" t="s">
        <v>193</v>
      </c>
      <c r="B107" s="51"/>
      <c r="C107" s="51"/>
      <c r="D107" s="51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1">
        <v>1</v>
      </c>
    </row>
    <row r="108" spans="1:20" ht="11.85" hidden="1" customHeight="1" x14ac:dyDescent="0.2">
      <c r="A108" s="5"/>
      <c r="B108" s="53" t="s">
        <v>201</v>
      </c>
      <c r="C108" s="53"/>
      <c r="D108" s="53"/>
      <c r="E108" s="53"/>
      <c r="F108" s="6"/>
      <c r="G108" s="7">
        <v>0</v>
      </c>
      <c r="H108" s="8" t="s">
        <v>145</v>
      </c>
      <c r="I108" s="8">
        <v>874074.05</v>
      </c>
      <c r="J108" s="8">
        <v>874074.05</v>
      </c>
      <c r="K108" s="8">
        <v>866472.97</v>
      </c>
      <c r="L108" s="49" t="s">
        <v>568</v>
      </c>
      <c r="M108" s="49"/>
      <c r="N108" s="50"/>
      <c r="O108" s="50"/>
      <c r="P108" s="8">
        <v>7601.08</v>
      </c>
      <c r="Q108" s="49">
        <v>30565.22</v>
      </c>
      <c r="R108" s="49"/>
      <c r="S108" s="9"/>
      <c r="T108" s="1">
        <v>1</v>
      </c>
    </row>
    <row r="109" spans="1:20" ht="11.85" hidden="1" customHeight="1" x14ac:dyDescent="0.2">
      <c r="A109" s="48" t="s">
        <v>195</v>
      </c>
      <c r="B109" s="48"/>
      <c r="C109" s="48"/>
      <c r="D109" s="48"/>
      <c r="E109" s="48"/>
      <c r="F109" s="6"/>
      <c r="G109" s="7">
        <v>0</v>
      </c>
      <c r="H109" s="8" t="s">
        <v>145</v>
      </c>
      <c r="I109" s="8">
        <v>874074.05</v>
      </c>
      <c r="J109" s="8">
        <v>874074.05</v>
      </c>
      <c r="K109" s="8">
        <v>866472.97</v>
      </c>
      <c r="L109" s="49" t="s">
        <v>568</v>
      </c>
      <c r="M109" s="49"/>
      <c r="N109" s="50"/>
      <c r="O109" s="50"/>
      <c r="P109" s="8">
        <v>7601.08</v>
      </c>
      <c r="Q109" s="49">
        <v>30565.22</v>
      </c>
      <c r="R109" s="49"/>
      <c r="S109" s="9"/>
      <c r="T109" s="1">
        <v>1</v>
      </c>
    </row>
    <row r="110" spans="1:20" ht="11.85" hidden="1" customHeight="1" x14ac:dyDescent="0.2">
      <c r="A110" s="51" t="s">
        <v>193</v>
      </c>
      <c r="B110" s="51"/>
      <c r="C110" s="51"/>
      <c r="D110" s="51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1">
        <v>1</v>
      </c>
    </row>
    <row r="111" spans="1:20" ht="11.1" hidden="1" customHeight="1" x14ac:dyDescent="0.2">
      <c r="A111" s="5"/>
      <c r="B111" s="53" t="s">
        <v>202</v>
      </c>
      <c r="C111" s="53"/>
      <c r="D111" s="53"/>
      <c r="E111" s="53"/>
      <c r="F111" s="6"/>
      <c r="G111" s="7">
        <v>0</v>
      </c>
      <c r="H111" s="8" t="s">
        <v>145</v>
      </c>
      <c r="I111" s="8">
        <v>648807.32999999996</v>
      </c>
      <c r="J111" s="8">
        <v>648807.32999999996</v>
      </c>
      <c r="K111" s="8">
        <v>643338.93000000005</v>
      </c>
      <c r="L111" s="49" t="s">
        <v>587</v>
      </c>
      <c r="M111" s="49"/>
      <c r="N111" s="50"/>
      <c r="O111" s="50"/>
      <c r="P111" s="8">
        <v>5468.4</v>
      </c>
      <c r="Q111" s="49" t="s">
        <v>145</v>
      </c>
      <c r="R111" s="49"/>
      <c r="S111" s="9"/>
      <c r="T111" s="1">
        <v>1</v>
      </c>
    </row>
    <row r="112" spans="1:20" ht="11.85" hidden="1" customHeight="1" x14ac:dyDescent="0.2">
      <c r="A112" s="48" t="s">
        <v>195</v>
      </c>
      <c r="B112" s="48"/>
      <c r="C112" s="48"/>
      <c r="D112" s="48"/>
      <c r="E112" s="48"/>
      <c r="F112" s="6"/>
      <c r="G112" s="7">
        <v>0</v>
      </c>
      <c r="H112" s="8" t="s">
        <v>145</v>
      </c>
      <c r="I112" s="8">
        <v>648807.32999999996</v>
      </c>
      <c r="J112" s="8">
        <v>648807.32999999996</v>
      </c>
      <c r="K112" s="8">
        <v>643338.93000000005</v>
      </c>
      <c r="L112" s="49" t="s">
        <v>587</v>
      </c>
      <c r="M112" s="49"/>
      <c r="N112" s="50"/>
      <c r="O112" s="50"/>
      <c r="P112" s="8">
        <v>5468.4</v>
      </c>
      <c r="Q112" s="49" t="s">
        <v>145</v>
      </c>
      <c r="R112" s="49"/>
      <c r="S112" s="9"/>
      <c r="T112" s="1">
        <v>1</v>
      </c>
    </row>
    <row r="113" spans="1:20" ht="11.85" hidden="1" customHeight="1" x14ac:dyDescent="0.2">
      <c r="A113" s="51" t="s">
        <v>193</v>
      </c>
      <c r="B113" s="51"/>
      <c r="C113" s="51"/>
      <c r="D113" s="51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1">
        <v>1</v>
      </c>
    </row>
    <row r="114" spans="1:20" ht="11.85" hidden="1" customHeight="1" x14ac:dyDescent="0.2">
      <c r="A114" s="5"/>
      <c r="B114" s="53" t="s">
        <v>204</v>
      </c>
      <c r="C114" s="53"/>
      <c r="D114" s="53"/>
      <c r="E114" s="53"/>
      <c r="F114" s="6"/>
      <c r="G114" s="7">
        <v>0</v>
      </c>
      <c r="H114" s="8" t="s">
        <v>145</v>
      </c>
      <c r="I114" s="8">
        <v>996428.45</v>
      </c>
      <c r="J114" s="8">
        <v>996428.45</v>
      </c>
      <c r="K114" s="8">
        <v>1000981.25</v>
      </c>
      <c r="L114" s="49" t="s">
        <v>588</v>
      </c>
      <c r="M114" s="49"/>
      <c r="N114" s="50"/>
      <c r="O114" s="50"/>
      <c r="P114" s="8">
        <v>8851.4</v>
      </c>
      <c r="Q114" s="49">
        <v>5634.09</v>
      </c>
      <c r="R114" s="49"/>
      <c r="S114" s="9"/>
      <c r="T114" s="1">
        <v>1</v>
      </c>
    </row>
    <row r="115" spans="1:20" ht="11.1" hidden="1" customHeight="1" x14ac:dyDescent="0.2">
      <c r="A115" s="48" t="s">
        <v>195</v>
      </c>
      <c r="B115" s="48"/>
      <c r="C115" s="48"/>
      <c r="D115" s="48"/>
      <c r="E115" s="48"/>
      <c r="F115" s="6"/>
      <c r="G115" s="7">
        <v>0</v>
      </c>
      <c r="H115" s="8" t="s">
        <v>145</v>
      </c>
      <c r="I115" s="8">
        <v>996428.45</v>
      </c>
      <c r="J115" s="8">
        <v>996428.45</v>
      </c>
      <c r="K115" s="8">
        <v>1000981.25</v>
      </c>
      <c r="L115" s="49" t="s">
        <v>588</v>
      </c>
      <c r="M115" s="49"/>
      <c r="N115" s="50"/>
      <c r="O115" s="50"/>
      <c r="P115" s="8">
        <v>8851.4</v>
      </c>
      <c r="Q115" s="49">
        <v>5634.09</v>
      </c>
      <c r="R115" s="49"/>
      <c r="S115" s="9"/>
      <c r="T115" s="1">
        <v>1</v>
      </c>
    </row>
    <row r="116" spans="1:20" ht="11.85" hidden="1" customHeight="1" x14ac:dyDescent="0.2">
      <c r="A116" s="51" t="s">
        <v>193</v>
      </c>
      <c r="B116" s="51"/>
      <c r="C116" s="51"/>
      <c r="D116" s="51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1">
        <v>1</v>
      </c>
    </row>
    <row r="117" spans="1:20" ht="11.85" hidden="1" customHeight="1" x14ac:dyDescent="0.2">
      <c r="A117" s="5"/>
      <c r="B117" s="53" t="s">
        <v>205</v>
      </c>
      <c r="C117" s="53"/>
      <c r="D117" s="53"/>
      <c r="E117" s="53"/>
      <c r="F117" s="6"/>
      <c r="G117" s="7">
        <v>0</v>
      </c>
      <c r="H117" s="8" t="s">
        <v>145</v>
      </c>
      <c r="I117" s="8">
        <v>618109.48</v>
      </c>
      <c r="J117" s="8">
        <v>618109.48</v>
      </c>
      <c r="K117" s="8">
        <v>610978.67000000004</v>
      </c>
      <c r="L117" s="49" t="s">
        <v>380</v>
      </c>
      <c r="M117" s="49"/>
      <c r="N117" s="50"/>
      <c r="O117" s="50"/>
      <c r="P117" s="8">
        <v>7317.19</v>
      </c>
      <c r="Q117" s="49" t="s">
        <v>589</v>
      </c>
      <c r="R117" s="49"/>
      <c r="S117" s="9"/>
      <c r="T117" s="1">
        <v>1</v>
      </c>
    </row>
    <row r="118" spans="1:20" ht="11.85" hidden="1" customHeight="1" x14ac:dyDescent="0.2">
      <c r="A118" s="48" t="s">
        <v>195</v>
      </c>
      <c r="B118" s="48"/>
      <c r="C118" s="48"/>
      <c r="D118" s="48"/>
      <c r="E118" s="48"/>
      <c r="F118" s="6"/>
      <c r="G118" s="7">
        <v>0</v>
      </c>
      <c r="H118" s="8" t="s">
        <v>145</v>
      </c>
      <c r="I118" s="8">
        <v>618109.48</v>
      </c>
      <c r="J118" s="8">
        <v>618109.48</v>
      </c>
      <c r="K118" s="8">
        <v>610978.67000000004</v>
      </c>
      <c r="L118" s="49" t="s">
        <v>380</v>
      </c>
      <c r="M118" s="49"/>
      <c r="N118" s="50"/>
      <c r="O118" s="50"/>
      <c r="P118" s="8">
        <v>7317.19</v>
      </c>
      <c r="Q118" s="49" t="s">
        <v>589</v>
      </c>
      <c r="R118" s="49"/>
      <c r="S118" s="9"/>
      <c r="T118" s="1">
        <v>1</v>
      </c>
    </row>
    <row r="119" spans="1:20" ht="11.1" hidden="1" customHeight="1" x14ac:dyDescent="0.2">
      <c r="A119" s="51" t="s">
        <v>206</v>
      </c>
      <c r="B119" s="51"/>
      <c r="C119" s="51"/>
      <c r="D119" s="51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1">
        <v>1</v>
      </c>
    </row>
    <row r="120" spans="1:20" ht="11.85" hidden="1" customHeight="1" x14ac:dyDescent="0.2">
      <c r="A120" s="5"/>
      <c r="B120" s="53" t="s">
        <v>207</v>
      </c>
      <c r="C120" s="53"/>
      <c r="D120" s="53"/>
      <c r="E120" s="53"/>
      <c r="F120" s="6"/>
      <c r="G120" s="7">
        <v>0</v>
      </c>
      <c r="H120" s="8" t="s">
        <v>145</v>
      </c>
      <c r="I120" s="8">
        <v>12235794.949999999</v>
      </c>
      <c r="J120" s="8">
        <v>12235794.949999999</v>
      </c>
      <c r="K120" s="8">
        <v>11839864.76</v>
      </c>
      <c r="L120" s="49" t="s">
        <v>590</v>
      </c>
      <c r="M120" s="49"/>
      <c r="N120" s="50"/>
      <c r="O120" s="50"/>
      <c r="P120" s="8">
        <v>374826.72</v>
      </c>
      <c r="Q120" s="49">
        <v>107659.69</v>
      </c>
      <c r="R120" s="49"/>
      <c r="S120" s="9"/>
      <c r="T120" s="1">
        <v>1</v>
      </c>
    </row>
    <row r="121" spans="1:20" ht="11.85" hidden="1" customHeight="1" x14ac:dyDescent="0.2">
      <c r="A121" s="48" t="s">
        <v>208</v>
      </c>
      <c r="B121" s="48"/>
      <c r="C121" s="48"/>
      <c r="D121" s="48"/>
      <c r="E121" s="48"/>
      <c r="F121" s="6"/>
      <c r="G121" s="7">
        <v>0</v>
      </c>
      <c r="H121" s="8" t="s">
        <v>145</v>
      </c>
      <c r="I121" s="8">
        <v>12235794.949999999</v>
      </c>
      <c r="J121" s="8">
        <v>12235794.949999999</v>
      </c>
      <c r="K121" s="8">
        <v>11839864.76</v>
      </c>
      <c r="L121" s="49" t="s">
        <v>590</v>
      </c>
      <c r="M121" s="49"/>
      <c r="N121" s="50"/>
      <c r="O121" s="50"/>
      <c r="P121" s="8">
        <v>374826.72</v>
      </c>
      <c r="Q121" s="49">
        <v>107659.69</v>
      </c>
      <c r="R121" s="49"/>
      <c r="S121" s="9"/>
      <c r="T121" s="1">
        <v>1</v>
      </c>
    </row>
    <row r="122" spans="1:20" ht="11.85" hidden="1" customHeight="1" x14ac:dyDescent="0.2">
      <c r="A122" s="51" t="s">
        <v>209</v>
      </c>
      <c r="B122" s="51"/>
      <c r="C122" s="51"/>
      <c r="D122" s="51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1">
        <v>1</v>
      </c>
    </row>
    <row r="123" spans="1:20" ht="11.1" hidden="1" customHeight="1" x14ac:dyDescent="0.2">
      <c r="A123" s="5"/>
      <c r="B123" s="53" t="s">
        <v>213</v>
      </c>
      <c r="C123" s="53"/>
      <c r="D123" s="53"/>
      <c r="E123" s="53"/>
      <c r="F123" s="6"/>
      <c r="G123" s="7">
        <v>0</v>
      </c>
      <c r="H123" s="8" t="s">
        <v>145</v>
      </c>
      <c r="I123" s="8">
        <v>2900392.49</v>
      </c>
      <c r="J123" s="8">
        <v>2900392.49</v>
      </c>
      <c r="K123" s="8">
        <v>2862722.91</v>
      </c>
      <c r="L123" s="49" t="s">
        <v>566</v>
      </c>
      <c r="M123" s="49"/>
      <c r="N123" s="50"/>
      <c r="O123" s="50"/>
      <c r="P123" s="8">
        <v>47242.48</v>
      </c>
      <c r="Q123" s="49">
        <v>9085.9</v>
      </c>
      <c r="R123" s="49"/>
      <c r="S123" s="9"/>
      <c r="T123" s="1">
        <v>1</v>
      </c>
    </row>
    <row r="124" spans="1:20" ht="11.85" hidden="1" customHeight="1" x14ac:dyDescent="0.2">
      <c r="A124" s="48" t="s">
        <v>212</v>
      </c>
      <c r="B124" s="48"/>
      <c r="C124" s="48"/>
      <c r="D124" s="48"/>
      <c r="E124" s="48"/>
      <c r="F124" s="6"/>
      <c r="G124" s="7">
        <v>0</v>
      </c>
      <c r="H124" s="8" t="s">
        <v>145</v>
      </c>
      <c r="I124" s="8">
        <v>2900392.49</v>
      </c>
      <c r="J124" s="8">
        <v>2900392.49</v>
      </c>
      <c r="K124" s="8">
        <v>2862722.91</v>
      </c>
      <c r="L124" s="49" t="s">
        <v>566</v>
      </c>
      <c r="M124" s="49"/>
      <c r="N124" s="50"/>
      <c r="O124" s="50"/>
      <c r="P124" s="8">
        <v>47242.48</v>
      </c>
      <c r="Q124" s="49">
        <v>9085.9</v>
      </c>
      <c r="R124" s="49"/>
      <c r="S124" s="9"/>
      <c r="T124" s="1">
        <v>1</v>
      </c>
    </row>
    <row r="125" spans="1:20" ht="11.85" hidden="1" customHeight="1" x14ac:dyDescent="0.2">
      <c r="A125" s="51" t="s">
        <v>209</v>
      </c>
      <c r="B125" s="51"/>
      <c r="C125" s="51"/>
      <c r="D125" s="51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1">
        <v>1</v>
      </c>
    </row>
    <row r="126" spans="1:20" ht="11.85" hidden="1" customHeight="1" x14ac:dyDescent="0.2">
      <c r="A126" s="5"/>
      <c r="B126" s="53" t="s">
        <v>214</v>
      </c>
      <c r="C126" s="53"/>
      <c r="D126" s="53"/>
      <c r="E126" s="53"/>
      <c r="F126" s="6"/>
      <c r="G126" s="7">
        <v>0</v>
      </c>
      <c r="H126" s="8" t="s">
        <v>145</v>
      </c>
      <c r="I126" s="8">
        <v>334712.42</v>
      </c>
      <c r="J126" s="8">
        <v>334712.42</v>
      </c>
      <c r="K126" s="8">
        <f>J126</f>
        <v>334712.42</v>
      </c>
      <c r="L126" s="49" t="s">
        <v>591</v>
      </c>
      <c r="M126" s="49"/>
      <c r="N126" s="50"/>
      <c r="O126" s="50"/>
      <c r="P126" s="8">
        <v>13669.84</v>
      </c>
      <c r="Q126" s="49">
        <v>40876.949999999997</v>
      </c>
      <c r="R126" s="49"/>
      <c r="S126" s="9"/>
      <c r="T126" s="1">
        <v>1</v>
      </c>
    </row>
    <row r="127" spans="1:20" ht="11.1" hidden="1" customHeight="1" x14ac:dyDescent="0.2">
      <c r="A127" s="48" t="s">
        <v>212</v>
      </c>
      <c r="B127" s="48"/>
      <c r="C127" s="48"/>
      <c r="D127" s="48"/>
      <c r="E127" s="48"/>
      <c r="F127" s="6"/>
      <c r="G127" s="7">
        <v>0</v>
      </c>
      <c r="H127" s="8" t="s">
        <v>145</v>
      </c>
      <c r="I127" s="8">
        <v>334712.42</v>
      </c>
      <c r="J127" s="8">
        <v>334712.42</v>
      </c>
      <c r="K127" s="8">
        <f>J127</f>
        <v>334712.42</v>
      </c>
      <c r="L127" s="49" t="s">
        <v>591</v>
      </c>
      <c r="M127" s="49"/>
      <c r="N127" s="50"/>
      <c r="O127" s="50"/>
      <c r="P127" s="8">
        <v>13669.84</v>
      </c>
      <c r="Q127" s="49">
        <v>40876.949999999997</v>
      </c>
      <c r="R127" s="49"/>
      <c r="S127" s="9"/>
      <c r="T127" s="1">
        <v>1</v>
      </c>
    </row>
    <row r="128" spans="1:20" ht="11.85" hidden="1" customHeight="1" x14ac:dyDescent="0.2">
      <c r="A128" s="51" t="s">
        <v>209</v>
      </c>
      <c r="B128" s="51"/>
      <c r="C128" s="51"/>
      <c r="D128" s="51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1">
        <v>1</v>
      </c>
    </row>
    <row r="129" spans="1:20" ht="11.85" hidden="1" customHeight="1" x14ac:dyDescent="0.2">
      <c r="A129" s="5"/>
      <c r="B129" s="53" t="s">
        <v>215</v>
      </c>
      <c r="C129" s="53"/>
      <c r="D129" s="53"/>
      <c r="E129" s="53"/>
      <c r="F129" s="6"/>
      <c r="G129" s="7">
        <v>0</v>
      </c>
      <c r="H129" s="8" t="s">
        <v>145</v>
      </c>
      <c r="I129" s="8">
        <v>1531155.71</v>
      </c>
      <c r="J129" s="8">
        <v>1531155.71</v>
      </c>
      <c r="K129" s="8">
        <v>1500803.2</v>
      </c>
      <c r="L129" s="49" t="s">
        <v>384</v>
      </c>
      <c r="M129" s="49"/>
      <c r="N129" s="50"/>
      <c r="O129" s="50"/>
      <c r="P129" s="8">
        <v>38303.699999999997</v>
      </c>
      <c r="Q129" s="49">
        <v>1181.02</v>
      </c>
      <c r="R129" s="49"/>
      <c r="S129" s="9"/>
      <c r="T129" s="1">
        <v>1</v>
      </c>
    </row>
    <row r="130" spans="1:20" ht="11.85" hidden="1" customHeight="1" x14ac:dyDescent="0.2">
      <c r="A130" s="48" t="s">
        <v>212</v>
      </c>
      <c r="B130" s="48"/>
      <c r="C130" s="48"/>
      <c r="D130" s="48"/>
      <c r="E130" s="48"/>
      <c r="F130" s="6"/>
      <c r="G130" s="7">
        <v>0</v>
      </c>
      <c r="H130" s="8" t="s">
        <v>145</v>
      </c>
      <c r="I130" s="8">
        <v>1531155.71</v>
      </c>
      <c r="J130" s="8">
        <v>1531155.71</v>
      </c>
      <c r="K130" s="8">
        <v>1500803.2</v>
      </c>
      <c r="L130" s="49" t="s">
        <v>384</v>
      </c>
      <c r="M130" s="49"/>
      <c r="N130" s="50"/>
      <c r="O130" s="50"/>
      <c r="P130" s="8">
        <v>38303.699999999997</v>
      </c>
      <c r="Q130" s="49">
        <v>1181.02</v>
      </c>
      <c r="R130" s="49"/>
      <c r="S130" s="9"/>
      <c r="T130" s="1">
        <v>1</v>
      </c>
    </row>
    <row r="131" spans="1:20" ht="11.1" hidden="1" customHeight="1" x14ac:dyDescent="0.2">
      <c r="A131" s="51" t="s">
        <v>209</v>
      </c>
      <c r="B131" s="51"/>
      <c r="C131" s="51"/>
      <c r="D131" s="51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1">
        <v>1</v>
      </c>
    </row>
    <row r="132" spans="1:20" ht="11.85" hidden="1" customHeight="1" x14ac:dyDescent="0.2">
      <c r="A132" s="5"/>
      <c r="B132" s="53" t="s">
        <v>216</v>
      </c>
      <c r="C132" s="53"/>
      <c r="D132" s="53"/>
      <c r="E132" s="53"/>
      <c r="F132" s="6"/>
      <c r="G132" s="7">
        <v>0</v>
      </c>
      <c r="H132" s="8" t="s">
        <v>145</v>
      </c>
      <c r="I132" s="8">
        <v>747346.79</v>
      </c>
      <c r="J132" s="8">
        <v>747346.79</v>
      </c>
      <c r="K132" s="8">
        <v>740415.11</v>
      </c>
      <c r="L132" s="49" t="s">
        <v>385</v>
      </c>
      <c r="M132" s="49"/>
      <c r="N132" s="50"/>
      <c r="O132" s="50"/>
      <c r="P132" s="8">
        <v>6931.68</v>
      </c>
      <c r="Q132" s="49" t="s">
        <v>145</v>
      </c>
      <c r="R132" s="49"/>
      <c r="S132" s="9"/>
      <c r="T132" s="1">
        <v>1</v>
      </c>
    </row>
    <row r="133" spans="1:20" ht="11.1" hidden="1" customHeight="1" x14ac:dyDescent="0.2">
      <c r="A133" s="48" t="s">
        <v>212</v>
      </c>
      <c r="B133" s="48"/>
      <c r="C133" s="48"/>
      <c r="D133" s="48"/>
      <c r="E133" s="48"/>
      <c r="F133" s="6"/>
      <c r="G133" s="7">
        <v>0</v>
      </c>
      <c r="H133" s="8" t="s">
        <v>145</v>
      </c>
      <c r="I133" s="8">
        <v>747346.79</v>
      </c>
      <c r="J133" s="8">
        <v>747346.79</v>
      </c>
      <c r="K133" s="8">
        <v>740415.11</v>
      </c>
      <c r="L133" s="49" t="s">
        <v>385</v>
      </c>
      <c r="M133" s="49"/>
      <c r="N133" s="50"/>
      <c r="O133" s="50"/>
      <c r="P133" s="8">
        <v>6931.68</v>
      </c>
      <c r="Q133" s="49" t="s">
        <v>145</v>
      </c>
      <c r="R133" s="49"/>
      <c r="S133" s="9"/>
      <c r="T133" s="1">
        <v>1</v>
      </c>
    </row>
    <row r="134" spans="1:20" ht="11.85" hidden="1" customHeight="1" x14ac:dyDescent="0.2">
      <c r="A134" s="51" t="s">
        <v>209</v>
      </c>
      <c r="B134" s="51"/>
      <c r="C134" s="51"/>
      <c r="D134" s="51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1">
        <v>1</v>
      </c>
    </row>
    <row r="135" spans="1:20" ht="11.85" hidden="1" customHeight="1" x14ac:dyDescent="0.2">
      <c r="A135" s="5"/>
      <c r="B135" s="53" t="s">
        <v>217</v>
      </c>
      <c r="C135" s="53"/>
      <c r="D135" s="53"/>
      <c r="E135" s="53"/>
      <c r="F135" s="6"/>
      <c r="G135" s="7">
        <v>0</v>
      </c>
      <c r="H135" s="8" t="s">
        <v>145</v>
      </c>
      <c r="I135" s="8">
        <v>882237.62</v>
      </c>
      <c r="J135" s="8">
        <v>882237.62</v>
      </c>
      <c r="K135" s="8">
        <v>832193.69</v>
      </c>
      <c r="L135" s="49" t="s">
        <v>592</v>
      </c>
      <c r="M135" s="49"/>
      <c r="N135" s="50"/>
      <c r="O135" s="50"/>
      <c r="P135" s="8">
        <v>46877.13</v>
      </c>
      <c r="Q135" s="49" t="s">
        <v>145</v>
      </c>
      <c r="R135" s="49"/>
      <c r="S135" s="9"/>
      <c r="T135" s="1">
        <v>1</v>
      </c>
    </row>
    <row r="136" spans="1:20" ht="11.85" hidden="1" customHeight="1" x14ac:dyDescent="0.2">
      <c r="A136" s="48" t="s">
        <v>212</v>
      </c>
      <c r="B136" s="48"/>
      <c r="C136" s="48"/>
      <c r="D136" s="48"/>
      <c r="E136" s="48"/>
      <c r="F136" s="6"/>
      <c r="G136" s="7">
        <v>0</v>
      </c>
      <c r="H136" s="8" t="s">
        <v>145</v>
      </c>
      <c r="I136" s="8">
        <v>882237.62</v>
      </c>
      <c r="J136" s="8">
        <v>882237.62</v>
      </c>
      <c r="K136" s="8">
        <v>832193.69</v>
      </c>
      <c r="L136" s="49" t="s">
        <v>592</v>
      </c>
      <c r="M136" s="49"/>
      <c r="N136" s="50"/>
      <c r="O136" s="50"/>
      <c r="P136" s="8">
        <v>46877.13</v>
      </c>
      <c r="Q136" s="49" t="s">
        <v>145</v>
      </c>
      <c r="R136" s="49"/>
      <c r="S136" s="9"/>
      <c r="T136" s="1">
        <v>1</v>
      </c>
    </row>
    <row r="137" spans="1:20" ht="11.1" hidden="1" customHeight="1" x14ac:dyDescent="0.2">
      <c r="A137" s="51" t="s">
        <v>209</v>
      </c>
      <c r="B137" s="51"/>
      <c r="C137" s="51"/>
      <c r="D137" s="51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1">
        <v>1</v>
      </c>
    </row>
    <row r="138" spans="1:20" ht="11.85" hidden="1" customHeight="1" x14ac:dyDescent="0.2">
      <c r="A138" s="5"/>
      <c r="B138" s="53" t="s">
        <v>219</v>
      </c>
      <c r="C138" s="53"/>
      <c r="D138" s="53"/>
      <c r="E138" s="53"/>
      <c r="F138" s="6"/>
      <c r="G138" s="7">
        <v>0</v>
      </c>
      <c r="H138" s="8" t="s">
        <v>145</v>
      </c>
      <c r="I138" s="8">
        <v>1992770.1</v>
      </c>
      <c r="J138" s="8">
        <v>1992770.1</v>
      </c>
      <c r="K138" s="8">
        <v>1983679.56</v>
      </c>
      <c r="L138" s="49" t="s">
        <v>593</v>
      </c>
      <c r="M138" s="49"/>
      <c r="N138" s="50"/>
      <c r="O138" s="50"/>
      <c r="P138" s="8">
        <v>6746.64</v>
      </c>
      <c r="Q138" s="49" t="s">
        <v>382</v>
      </c>
      <c r="R138" s="49"/>
      <c r="S138" s="9"/>
      <c r="T138" s="1">
        <v>1</v>
      </c>
    </row>
    <row r="139" spans="1:20" ht="11.85" hidden="1" customHeight="1" x14ac:dyDescent="0.2">
      <c r="A139" s="48" t="s">
        <v>212</v>
      </c>
      <c r="B139" s="48"/>
      <c r="C139" s="48"/>
      <c r="D139" s="48"/>
      <c r="E139" s="48"/>
      <c r="F139" s="6"/>
      <c r="G139" s="7">
        <v>0</v>
      </c>
      <c r="H139" s="8" t="s">
        <v>145</v>
      </c>
      <c r="I139" s="8">
        <v>1992770.1</v>
      </c>
      <c r="J139" s="8">
        <v>1992770.1</v>
      </c>
      <c r="K139" s="8">
        <v>1983679.56</v>
      </c>
      <c r="L139" s="49" t="s">
        <v>593</v>
      </c>
      <c r="M139" s="49"/>
      <c r="N139" s="50"/>
      <c r="O139" s="50"/>
      <c r="P139" s="8">
        <v>6746.64</v>
      </c>
      <c r="Q139" s="49" t="s">
        <v>382</v>
      </c>
      <c r="R139" s="49"/>
      <c r="S139" s="9"/>
      <c r="T139" s="1">
        <v>1</v>
      </c>
    </row>
    <row r="140" spans="1:20" ht="11.85" hidden="1" customHeight="1" x14ac:dyDescent="0.2">
      <c r="A140" s="51" t="s">
        <v>220</v>
      </c>
      <c r="B140" s="51"/>
      <c r="C140" s="51"/>
      <c r="D140" s="51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1">
        <v>1</v>
      </c>
    </row>
    <row r="141" spans="1:20" ht="11.1" hidden="1" customHeight="1" x14ac:dyDescent="0.2">
      <c r="A141" s="5"/>
      <c r="B141" s="53" t="s">
        <v>221</v>
      </c>
      <c r="C141" s="53"/>
      <c r="D141" s="53"/>
      <c r="E141" s="53"/>
      <c r="F141" s="6"/>
      <c r="G141" s="7">
        <v>0</v>
      </c>
      <c r="H141" s="8" t="s">
        <v>145</v>
      </c>
      <c r="I141" s="8">
        <v>3540626.96</v>
      </c>
      <c r="J141" s="8">
        <v>3540626.96</v>
      </c>
      <c r="K141" s="8">
        <v>3489633.64</v>
      </c>
      <c r="L141" s="49" t="s">
        <v>594</v>
      </c>
      <c r="M141" s="49"/>
      <c r="N141" s="50"/>
      <c r="O141" s="50"/>
      <c r="P141" s="8">
        <v>78493.289999999994</v>
      </c>
      <c r="Q141" s="49">
        <v>37145.14</v>
      </c>
      <c r="R141" s="49"/>
      <c r="S141" s="9"/>
      <c r="T141" s="1">
        <v>1</v>
      </c>
    </row>
    <row r="142" spans="1:20" ht="11.85" hidden="1" customHeight="1" x14ac:dyDescent="0.2">
      <c r="A142" s="48" t="s">
        <v>222</v>
      </c>
      <c r="B142" s="48"/>
      <c r="C142" s="48"/>
      <c r="D142" s="48"/>
      <c r="E142" s="48"/>
      <c r="F142" s="6"/>
      <c r="G142" s="7">
        <v>0</v>
      </c>
      <c r="H142" s="8" t="s">
        <v>145</v>
      </c>
      <c r="I142" s="8">
        <v>3540626.96</v>
      </c>
      <c r="J142" s="8">
        <v>3540626.96</v>
      </c>
      <c r="K142" s="8">
        <v>3489633.64</v>
      </c>
      <c r="L142" s="49" t="s">
        <v>594</v>
      </c>
      <c r="M142" s="49"/>
      <c r="N142" s="50"/>
      <c r="O142" s="50"/>
      <c r="P142" s="8">
        <v>78493.289999999994</v>
      </c>
      <c r="Q142" s="49">
        <v>37145.14</v>
      </c>
      <c r="R142" s="49"/>
      <c r="S142" s="9"/>
      <c r="T142" s="1">
        <v>1</v>
      </c>
    </row>
    <row r="143" spans="1:20" ht="11.85" hidden="1" customHeight="1" x14ac:dyDescent="0.2">
      <c r="A143" s="51" t="s">
        <v>223</v>
      </c>
      <c r="B143" s="51"/>
      <c r="C143" s="51"/>
      <c r="D143" s="51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1">
        <v>1</v>
      </c>
    </row>
    <row r="144" spans="1:20" ht="11.85" hidden="1" customHeight="1" x14ac:dyDescent="0.2">
      <c r="A144" s="5"/>
      <c r="B144" s="53" t="s">
        <v>224</v>
      </c>
      <c r="C144" s="53"/>
      <c r="D144" s="53"/>
      <c r="E144" s="53"/>
      <c r="F144" s="6"/>
      <c r="G144" s="7">
        <v>0</v>
      </c>
      <c r="H144" s="8" t="s">
        <v>145</v>
      </c>
      <c r="I144" s="8">
        <v>2451431.48</v>
      </c>
      <c r="J144" s="8">
        <v>2451431.48</v>
      </c>
      <c r="K144" s="8">
        <v>2374444.5699999998</v>
      </c>
      <c r="L144" s="49" t="s">
        <v>595</v>
      </c>
      <c r="M144" s="49"/>
      <c r="N144" s="50"/>
      <c r="O144" s="50"/>
      <c r="P144" s="8">
        <v>78887.460000000006</v>
      </c>
      <c r="Q144" s="49">
        <v>103508.19</v>
      </c>
      <c r="R144" s="49"/>
      <c r="S144" s="9"/>
      <c r="T144" s="1">
        <v>1</v>
      </c>
    </row>
    <row r="145" spans="1:20" ht="11.1" hidden="1" customHeight="1" x14ac:dyDescent="0.2">
      <c r="A145" s="48" t="s">
        <v>225</v>
      </c>
      <c r="B145" s="48"/>
      <c r="C145" s="48"/>
      <c r="D145" s="48"/>
      <c r="E145" s="48"/>
      <c r="F145" s="6"/>
      <c r="G145" s="7">
        <v>0</v>
      </c>
      <c r="H145" s="8" t="s">
        <v>145</v>
      </c>
      <c r="I145" s="8">
        <v>2451431.48</v>
      </c>
      <c r="J145" s="8">
        <v>2451431.48</v>
      </c>
      <c r="K145" s="8">
        <v>2374444.5699999998</v>
      </c>
      <c r="L145" s="49" t="s">
        <v>595</v>
      </c>
      <c r="M145" s="49"/>
      <c r="N145" s="50"/>
      <c r="O145" s="50"/>
      <c r="P145" s="8">
        <v>78887.460000000006</v>
      </c>
      <c r="Q145" s="49">
        <v>103508.19</v>
      </c>
      <c r="R145" s="49"/>
      <c r="S145" s="9"/>
      <c r="T145" s="1">
        <v>1</v>
      </c>
    </row>
    <row r="146" spans="1:20" ht="11.85" hidden="1" customHeight="1" x14ac:dyDescent="0.2">
      <c r="A146" s="51" t="s">
        <v>223</v>
      </c>
      <c r="B146" s="51"/>
      <c r="C146" s="51"/>
      <c r="D146" s="51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1">
        <v>1</v>
      </c>
    </row>
    <row r="147" spans="1:20" ht="11.85" hidden="1" customHeight="1" x14ac:dyDescent="0.2">
      <c r="A147" s="5"/>
      <c r="B147" s="53" t="s">
        <v>226</v>
      </c>
      <c r="C147" s="53"/>
      <c r="D147" s="53"/>
      <c r="E147" s="53"/>
      <c r="F147" s="6"/>
      <c r="G147" s="7">
        <v>0</v>
      </c>
      <c r="H147" s="8" t="s">
        <v>145</v>
      </c>
      <c r="I147" s="8">
        <v>2128689.21</v>
      </c>
      <c r="J147" s="8">
        <v>2128689.21</v>
      </c>
      <c r="K147" s="8">
        <v>1943993.66</v>
      </c>
      <c r="L147" s="49" t="s">
        <v>596</v>
      </c>
      <c r="M147" s="49"/>
      <c r="N147" s="50"/>
      <c r="O147" s="50"/>
      <c r="P147" s="8">
        <v>187650.87</v>
      </c>
      <c r="Q147" s="49">
        <v>2955.32</v>
      </c>
      <c r="R147" s="49"/>
      <c r="S147" s="9"/>
      <c r="T147" s="1">
        <v>1</v>
      </c>
    </row>
    <row r="148" spans="1:20" ht="11.85" hidden="1" customHeight="1" x14ac:dyDescent="0.2">
      <c r="A148" s="48" t="s">
        <v>225</v>
      </c>
      <c r="B148" s="48"/>
      <c r="C148" s="48"/>
      <c r="D148" s="48"/>
      <c r="E148" s="48"/>
      <c r="F148" s="6"/>
      <c r="G148" s="7">
        <v>0</v>
      </c>
      <c r="H148" s="8" t="s">
        <v>145</v>
      </c>
      <c r="I148" s="8">
        <v>2128689.21</v>
      </c>
      <c r="J148" s="8">
        <v>2128689.21</v>
      </c>
      <c r="K148" s="8">
        <v>1943993.66</v>
      </c>
      <c r="L148" s="49" t="s">
        <v>596</v>
      </c>
      <c r="M148" s="49"/>
      <c r="N148" s="50"/>
      <c r="O148" s="50"/>
      <c r="P148" s="8">
        <v>187650.87</v>
      </c>
      <c r="Q148" s="49">
        <v>2955.32</v>
      </c>
      <c r="R148" s="49"/>
      <c r="S148" s="9"/>
      <c r="T148" s="1">
        <v>1</v>
      </c>
    </row>
    <row r="149" spans="1:20" ht="11.1" hidden="1" customHeight="1" x14ac:dyDescent="0.2">
      <c r="A149" s="51" t="s">
        <v>223</v>
      </c>
      <c r="B149" s="51"/>
      <c r="C149" s="51"/>
      <c r="D149" s="51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1">
        <v>1</v>
      </c>
    </row>
    <row r="150" spans="1:20" ht="11.85" hidden="1" customHeight="1" x14ac:dyDescent="0.2">
      <c r="A150" s="5"/>
      <c r="B150" s="53" t="s">
        <v>227</v>
      </c>
      <c r="C150" s="53"/>
      <c r="D150" s="53"/>
      <c r="E150" s="53"/>
      <c r="F150" s="6"/>
      <c r="G150" s="7">
        <v>0</v>
      </c>
      <c r="H150" s="8" t="s">
        <v>145</v>
      </c>
      <c r="I150" s="8">
        <v>1104393.27</v>
      </c>
      <c r="J150" s="8">
        <v>1104393.27</v>
      </c>
      <c r="K150" s="8">
        <v>1010168.67</v>
      </c>
      <c r="L150" s="49" t="s">
        <v>597</v>
      </c>
      <c r="M150" s="49"/>
      <c r="N150" s="50"/>
      <c r="O150" s="50"/>
      <c r="P150" s="8">
        <v>99634.08</v>
      </c>
      <c r="Q150" s="49">
        <v>18991.53</v>
      </c>
      <c r="R150" s="49"/>
      <c r="S150" s="9"/>
      <c r="T150" s="1">
        <v>1</v>
      </c>
    </row>
    <row r="151" spans="1:20" ht="11.85" hidden="1" customHeight="1" x14ac:dyDescent="0.2">
      <c r="A151" s="48" t="s">
        <v>225</v>
      </c>
      <c r="B151" s="48"/>
      <c r="C151" s="48"/>
      <c r="D151" s="48"/>
      <c r="E151" s="48"/>
      <c r="F151" s="6"/>
      <c r="G151" s="7">
        <v>0</v>
      </c>
      <c r="H151" s="8" t="s">
        <v>145</v>
      </c>
      <c r="I151" s="8">
        <v>1104393.27</v>
      </c>
      <c r="J151" s="8">
        <v>1104393.27</v>
      </c>
      <c r="K151" s="8">
        <v>1010168.67</v>
      </c>
      <c r="L151" s="49" t="s">
        <v>597</v>
      </c>
      <c r="M151" s="49"/>
      <c r="N151" s="50"/>
      <c r="O151" s="50"/>
      <c r="P151" s="8">
        <v>99634.08</v>
      </c>
      <c r="Q151" s="49">
        <v>18991.53</v>
      </c>
      <c r="R151" s="49"/>
      <c r="S151" s="9"/>
      <c r="T151" s="1">
        <v>1</v>
      </c>
    </row>
    <row r="152" spans="1:20" ht="11.85" hidden="1" customHeight="1" x14ac:dyDescent="0.2">
      <c r="A152" s="51" t="s">
        <v>223</v>
      </c>
      <c r="B152" s="51"/>
      <c r="C152" s="51"/>
      <c r="D152" s="51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1">
        <v>1</v>
      </c>
    </row>
    <row r="153" spans="1:20" ht="11.1" customHeight="1" x14ac:dyDescent="0.2">
      <c r="A153" s="5"/>
      <c r="B153" s="53" t="s">
        <v>228</v>
      </c>
      <c r="C153" s="53"/>
      <c r="D153" s="53"/>
      <c r="E153" s="53"/>
      <c r="F153" s="6"/>
      <c r="G153" s="7">
        <v>0</v>
      </c>
      <c r="H153" s="8" t="s">
        <v>145</v>
      </c>
      <c r="I153" s="8">
        <v>1540326.74</v>
      </c>
      <c r="J153" s="8">
        <v>1540326.74</v>
      </c>
      <c r="K153" s="8">
        <f>J153*0.95</f>
        <v>1463310.4029999999</v>
      </c>
      <c r="L153" s="49" t="s">
        <v>598</v>
      </c>
      <c r="M153" s="49"/>
      <c r="N153" s="50"/>
      <c r="O153" s="50"/>
      <c r="P153" s="8">
        <v>318877.94</v>
      </c>
      <c r="Q153" s="49">
        <v>41825.129999999997</v>
      </c>
      <c r="R153" s="49"/>
      <c r="S153" s="9"/>
      <c r="T153" s="1">
        <v>1</v>
      </c>
    </row>
    <row r="154" spans="1:20" ht="11.85" customHeight="1" x14ac:dyDescent="0.2">
      <c r="A154" s="48" t="s">
        <v>225</v>
      </c>
      <c r="B154" s="48"/>
      <c r="C154" s="48"/>
      <c r="D154" s="48"/>
      <c r="E154" s="48"/>
      <c r="F154" s="6"/>
      <c r="G154" s="7">
        <v>0</v>
      </c>
      <c r="H154" s="8" t="s">
        <v>145</v>
      </c>
      <c r="I154" s="8">
        <v>1540326.74</v>
      </c>
      <c r="J154" s="8">
        <v>1540326.74</v>
      </c>
      <c r="K154" s="8">
        <f>J154*0.95</f>
        <v>1463310.4029999999</v>
      </c>
      <c r="L154" s="49" t="s">
        <v>598</v>
      </c>
      <c r="M154" s="49"/>
      <c r="N154" s="50"/>
      <c r="O154" s="50"/>
      <c r="P154" s="8">
        <v>318877.94</v>
      </c>
      <c r="Q154" s="49">
        <v>41825.129999999997</v>
      </c>
      <c r="R154" s="49"/>
      <c r="S154" s="9"/>
      <c r="T154" s="1">
        <v>1</v>
      </c>
    </row>
    <row r="155" spans="1:20" ht="11.85" hidden="1" customHeight="1" x14ac:dyDescent="0.2">
      <c r="A155" s="51" t="s">
        <v>229</v>
      </c>
      <c r="B155" s="51"/>
      <c r="C155" s="51"/>
      <c r="D155" s="51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1">
        <v>1</v>
      </c>
    </row>
    <row r="156" spans="1:20" ht="11.85" hidden="1" customHeight="1" x14ac:dyDescent="0.2">
      <c r="A156" s="5"/>
      <c r="B156" s="53" t="s">
        <v>230</v>
      </c>
      <c r="C156" s="53"/>
      <c r="D156" s="53"/>
      <c r="E156" s="53"/>
      <c r="F156" s="6"/>
      <c r="G156" s="7">
        <v>0</v>
      </c>
      <c r="H156" s="8" t="s">
        <v>145</v>
      </c>
      <c r="I156" s="8">
        <v>9360677.0500000007</v>
      </c>
      <c r="J156" s="8">
        <v>9360677.0500000007</v>
      </c>
      <c r="K156" s="8">
        <f>J156</f>
        <v>9360677.0500000007</v>
      </c>
      <c r="L156" s="49" t="s">
        <v>599</v>
      </c>
      <c r="M156" s="49"/>
      <c r="N156" s="50"/>
      <c r="O156" s="50"/>
      <c r="P156" s="8">
        <v>1162090.31</v>
      </c>
      <c r="Q156" s="49">
        <v>327198.34000000003</v>
      </c>
      <c r="R156" s="49"/>
      <c r="S156" s="9"/>
      <c r="T156" s="1">
        <v>1</v>
      </c>
    </row>
    <row r="157" spans="1:20" ht="11.1" hidden="1" customHeight="1" x14ac:dyDescent="0.2">
      <c r="A157" s="48" t="s">
        <v>231</v>
      </c>
      <c r="B157" s="48"/>
      <c r="C157" s="48"/>
      <c r="D157" s="48"/>
      <c r="E157" s="48"/>
      <c r="F157" s="6"/>
      <c r="G157" s="7">
        <v>0</v>
      </c>
      <c r="H157" s="8" t="s">
        <v>145</v>
      </c>
      <c r="I157" s="8">
        <v>9360677.0500000007</v>
      </c>
      <c r="J157" s="8">
        <v>9360677.0500000007</v>
      </c>
      <c r="K157" s="8">
        <f>J157</f>
        <v>9360677.0500000007</v>
      </c>
      <c r="L157" s="49" t="s">
        <v>599</v>
      </c>
      <c r="M157" s="49"/>
      <c r="N157" s="50"/>
      <c r="O157" s="50"/>
      <c r="P157" s="8">
        <v>1162090.31</v>
      </c>
      <c r="Q157" s="49">
        <v>327198.34000000003</v>
      </c>
      <c r="R157" s="49"/>
      <c r="S157" s="9"/>
      <c r="T157" s="1">
        <v>1</v>
      </c>
    </row>
    <row r="158" spans="1:20" ht="11.85" hidden="1" customHeight="1" x14ac:dyDescent="0.2">
      <c r="A158" s="51" t="s">
        <v>232</v>
      </c>
      <c r="B158" s="51"/>
      <c r="C158" s="51"/>
      <c r="D158" s="51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1">
        <v>1</v>
      </c>
    </row>
    <row r="159" spans="1:20" ht="11.85" hidden="1" customHeight="1" x14ac:dyDescent="0.2">
      <c r="A159" s="5"/>
      <c r="B159" s="53" t="s">
        <v>233</v>
      </c>
      <c r="C159" s="53"/>
      <c r="D159" s="53"/>
      <c r="E159" s="53"/>
      <c r="F159" s="6"/>
      <c r="G159" s="7">
        <v>0</v>
      </c>
      <c r="H159" s="8" t="s">
        <v>145</v>
      </c>
      <c r="I159" s="8">
        <v>2688113.18</v>
      </c>
      <c r="J159" s="8">
        <v>2688113.18</v>
      </c>
      <c r="K159" s="8">
        <f>J159</f>
        <v>2688113.18</v>
      </c>
      <c r="L159" s="49" t="s">
        <v>600</v>
      </c>
      <c r="M159" s="49"/>
      <c r="N159" s="50"/>
      <c r="O159" s="50"/>
      <c r="P159" s="8">
        <v>33104.78</v>
      </c>
      <c r="Q159" s="49">
        <v>6828.46</v>
      </c>
      <c r="R159" s="49"/>
      <c r="S159" s="9"/>
      <c r="T159" s="1">
        <v>1</v>
      </c>
    </row>
    <row r="160" spans="1:20" ht="11.85" hidden="1" customHeight="1" x14ac:dyDescent="0.2">
      <c r="A160" s="48" t="s">
        <v>234</v>
      </c>
      <c r="B160" s="48"/>
      <c r="C160" s="48"/>
      <c r="D160" s="48"/>
      <c r="E160" s="48"/>
      <c r="F160" s="6"/>
      <c r="G160" s="7">
        <v>0</v>
      </c>
      <c r="H160" s="8" t="s">
        <v>145</v>
      </c>
      <c r="I160" s="8">
        <v>2688113.18</v>
      </c>
      <c r="J160" s="8">
        <v>2688113.18</v>
      </c>
      <c r="K160" s="8">
        <f>J160</f>
        <v>2688113.18</v>
      </c>
      <c r="L160" s="49" t="s">
        <v>600</v>
      </c>
      <c r="M160" s="49"/>
      <c r="N160" s="50"/>
      <c r="O160" s="50"/>
      <c r="P160" s="8">
        <v>33104.78</v>
      </c>
      <c r="Q160" s="49">
        <v>6828.46</v>
      </c>
      <c r="R160" s="49"/>
      <c r="S160" s="9"/>
      <c r="T160" s="1">
        <v>1</v>
      </c>
    </row>
    <row r="161" spans="1:20" ht="11.1" hidden="1" customHeight="1" x14ac:dyDescent="0.2">
      <c r="A161" s="51" t="s">
        <v>232</v>
      </c>
      <c r="B161" s="51"/>
      <c r="C161" s="51"/>
      <c r="D161" s="51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1">
        <v>1</v>
      </c>
    </row>
    <row r="162" spans="1:20" ht="11.85" hidden="1" customHeight="1" x14ac:dyDescent="0.2">
      <c r="A162" s="5"/>
      <c r="B162" s="53" t="s">
        <v>235</v>
      </c>
      <c r="C162" s="53"/>
      <c r="D162" s="53"/>
      <c r="E162" s="53"/>
      <c r="F162" s="6"/>
      <c r="G162" s="7">
        <v>0</v>
      </c>
      <c r="H162" s="8" t="s">
        <v>145</v>
      </c>
      <c r="I162" s="8">
        <v>1775214.5</v>
      </c>
      <c r="J162" s="8">
        <v>1775214.5</v>
      </c>
      <c r="K162" s="8">
        <f>J162</f>
        <v>1775214.5</v>
      </c>
      <c r="L162" s="49" t="s">
        <v>601</v>
      </c>
      <c r="M162" s="49"/>
      <c r="N162" s="50"/>
      <c r="O162" s="50"/>
      <c r="P162" s="8">
        <v>13403.52</v>
      </c>
      <c r="Q162" s="49">
        <v>1648.08</v>
      </c>
      <c r="R162" s="49"/>
      <c r="S162" s="9"/>
      <c r="T162" s="1">
        <v>1</v>
      </c>
    </row>
    <row r="163" spans="1:20" ht="11.85" hidden="1" customHeight="1" x14ac:dyDescent="0.2">
      <c r="A163" s="48" t="s">
        <v>234</v>
      </c>
      <c r="B163" s="48"/>
      <c r="C163" s="48"/>
      <c r="D163" s="48"/>
      <c r="E163" s="48"/>
      <c r="F163" s="6"/>
      <c r="G163" s="7">
        <v>0</v>
      </c>
      <c r="H163" s="8" t="s">
        <v>145</v>
      </c>
      <c r="I163" s="8">
        <v>1775214.5</v>
      </c>
      <c r="J163" s="8">
        <v>1775214.5</v>
      </c>
      <c r="K163" s="8">
        <f>J163</f>
        <v>1775214.5</v>
      </c>
      <c r="L163" s="49" t="s">
        <v>601</v>
      </c>
      <c r="M163" s="49"/>
      <c r="N163" s="50"/>
      <c r="O163" s="50"/>
      <c r="P163" s="8">
        <v>13403.52</v>
      </c>
      <c r="Q163" s="49">
        <v>1648.08</v>
      </c>
      <c r="R163" s="49"/>
      <c r="S163" s="9"/>
      <c r="T163" s="1">
        <v>1</v>
      </c>
    </row>
    <row r="164" spans="1:20" ht="11.85" hidden="1" customHeight="1" x14ac:dyDescent="0.2">
      <c r="A164" s="51" t="s">
        <v>232</v>
      </c>
      <c r="B164" s="51"/>
      <c r="C164" s="51"/>
      <c r="D164" s="51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1">
        <v>1</v>
      </c>
    </row>
    <row r="165" spans="1:20" ht="11.1" hidden="1" customHeight="1" x14ac:dyDescent="0.2">
      <c r="A165" s="5"/>
      <c r="B165" s="53" t="s">
        <v>236</v>
      </c>
      <c r="C165" s="53"/>
      <c r="D165" s="53"/>
      <c r="E165" s="53"/>
      <c r="F165" s="6"/>
      <c r="G165" s="7">
        <v>0</v>
      </c>
      <c r="H165" s="8" t="s">
        <v>145</v>
      </c>
      <c r="I165" s="8">
        <v>1015948.04</v>
      </c>
      <c r="J165" s="8">
        <v>1015948.04</v>
      </c>
      <c r="K165" s="8">
        <f>J165</f>
        <v>1015948.04</v>
      </c>
      <c r="L165" s="49" t="s">
        <v>602</v>
      </c>
      <c r="M165" s="49"/>
      <c r="N165" s="50"/>
      <c r="O165" s="50"/>
      <c r="P165" s="8">
        <v>7791.83</v>
      </c>
      <c r="Q165" s="49">
        <v>14552.83</v>
      </c>
      <c r="R165" s="49"/>
      <c r="S165" s="9"/>
      <c r="T165" s="1">
        <v>1</v>
      </c>
    </row>
    <row r="166" spans="1:20" ht="11.85" hidden="1" customHeight="1" x14ac:dyDescent="0.2">
      <c r="A166" s="48" t="s">
        <v>234</v>
      </c>
      <c r="B166" s="48"/>
      <c r="C166" s="48"/>
      <c r="D166" s="48"/>
      <c r="E166" s="48"/>
      <c r="F166" s="6"/>
      <c r="G166" s="7">
        <v>0</v>
      </c>
      <c r="H166" s="8" t="s">
        <v>145</v>
      </c>
      <c r="I166" s="8">
        <v>1015948.04</v>
      </c>
      <c r="J166" s="8">
        <v>1015948.04</v>
      </c>
      <c r="K166" s="8">
        <f>J166</f>
        <v>1015948.04</v>
      </c>
      <c r="L166" s="49" t="s">
        <v>602</v>
      </c>
      <c r="M166" s="49"/>
      <c r="N166" s="50"/>
      <c r="O166" s="50"/>
      <c r="P166" s="8">
        <v>7791.83</v>
      </c>
      <c r="Q166" s="49">
        <v>14552.83</v>
      </c>
      <c r="R166" s="49"/>
      <c r="S166" s="9"/>
      <c r="T166" s="1">
        <v>1</v>
      </c>
    </row>
    <row r="167" spans="1:20" ht="11.85" hidden="1" customHeight="1" x14ac:dyDescent="0.2">
      <c r="A167" s="51" t="s">
        <v>237</v>
      </c>
      <c r="B167" s="51"/>
      <c r="C167" s="51"/>
      <c r="D167" s="51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1">
        <v>1</v>
      </c>
    </row>
    <row r="168" spans="1:20" ht="11.85" hidden="1" customHeight="1" x14ac:dyDescent="0.2">
      <c r="A168" s="5"/>
      <c r="B168" s="53" t="s">
        <v>238</v>
      </c>
      <c r="C168" s="53"/>
      <c r="D168" s="53"/>
      <c r="E168" s="53"/>
      <c r="F168" s="6"/>
      <c r="G168" s="7">
        <v>0</v>
      </c>
      <c r="H168" s="8" t="s">
        <v>145</v>
      </c>
      <c r="I168" s="8">
        <v>19658532.670000002</v>
      </c>
      <c r="J168" s="8">
        <v>19658532.670000002</v>
      </c>
      <c r="K168" s="8">
        <v>19179482.18</v>
      </c>
      <c r="L168" s="49" t="s">
        <v>346</v>
      </c>
      <c r="M168" s="49"/>
      <c r="N168" s="50"/>
      <c r="O168" s="50"/>
      <c r="P168" s="8">
        <v>571651.87</v>
      </c>
      <c r="Q168" s="49">
        <v>161251.4</v>
      </c>
      <c r="R168" s="49"/>
      <c r="S168" s="9"/>
      <c r="T168" s="1">
        <v>1</v>
      </c>
    </row>
    <row r="169" spans="1:20" ht="11.1" hidden="1" customHeight="1" x14ac:dyDescent="0.2">
      <c r="A169" s="48" t="s">
        <v>239</v>
      </c>
      <c r="B169" s="48"/>
      <c r="C169" s="48"/>
      <c r="D169" s="48"/>
      <c r="E169" s="48"/>
      <c r="F169" s="6"/>
      <c r="G169" s="7">
        <v>0</v>
      </c>
      <c r="H169" s="8" t="s">
        <v>145</v>
      </c>
      <c r="I169" s="8">
        <v>19658532.670000002</v>
      </c>
      <c r="J169" s="8">
        <v>19658532.670000002</v>
      </c>
      <c r="K169" s="8">
        <v>19179482.18</v>
      </c>
      <c r="L169" s="49" t="s">
        <v>346</v>
      </c>
      <c r="M169" s="49"/>
      <c r="N169" s="50"/>
      <c r="O169" s="50"/>
      <c r="P169" s="8">
        <v>571651.87</v>
      </c>
      <c r="Q169" s="49">
        <v>161251.4</v>
      </c>
      <c r="R169" s="49"/>
      <c r="S169" s="9"/>
      <c r="T169" s="1">
        <v>1</v>
      </c>
    </row>
    <row r="170" spans="1:20" ht="11.85" hidden="1" customHeight="1" x14ac:dyDescent="0.2">
      <c r="A170" s="51" t="s">
        <v>240</v>
      </c>
      <c r="B170" s="51"/>
      <c r="C170" s="51"/>
      <c r="D170" s="51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1">
        <v>1</v>
      </c>
    </row>
    <row r="171" spans="1:20" ht="11.85" hidden="1" customHeight="1" x14ac:dyDescent="0.2">
      <c r="A171" s="5"/>
      <c r="B171" s="53" t="s">
        <v>241</v>
      </c>
      <c r="C171" s="53"/>
      <c r="D171" s="53"/>
      <c r="E171" s="53"/>
      <c r="F171" s="6"/>
      <c r="G171" s="7">
        <v>0</v>
      </c>
      <c r="H171" s="8" t="s">
        <v>145</v>
      </c>
      <c r="I171" s="8">
        <v>5852701.0300000003</v>
      </c>
      <c r="J171" s="8">
        <v>5852701.0300000003</v>
      </c>
      <c r="K171" s="8">
        <v>5799986.6399999997</v>
      </c>
      <c r="L171" s="49" t="s">
        <v>406</v>
      </c>
      <c r="M171" s="49"/>
      <c r="N171" s="50"/>
      <c r="O171" s="50"/>
      <c r="P171" s="8">
        <v>159308.4</v>
      </c>
      <c r="Q171" s="49">
        <v>106594.01</v>
      </c>
      <c r="R171" s="49"/>
      <c r="S171" s="9"/>
      <c r="T171" s="1">
        <v>1</v>
      </c>
    </row>
    <row r="172" spans="1:20" ht="11.85" hidden="1" customHeight="1" x14ac:dyDescent="0.2">
      <c r="A172" s="48" t="s">
        <v>242</v>
      </c>
      <c r="B172" s="48"/>
      <c r="C172" s="48"/>
      <c r="D172" s="48"/>
      <c r="E172" s="48"/>
      <c r="F172" s="6"/>
      <c r="G172" s="7">
        <v>0</v>
      </c>
      <c r="H172" s="8" t="s">
        <v>145</v>
      </c>
      <c r="I172" s="8">
        <v>5852701.0300000003</v>
      </c>
      <c r="J172" s="8">
        <v>5852701.0300000003</v>
      </c>
      <c r="K172" s="8">
        <v>5799986.6399999997</v>
      </c>
      <c r="L172" s="49" t="s">
        <v>406</v>
      </c>
      <c r="M172" s="49"/>
      <c r="N172" s="50"/>
      <c r="O172" s="50"/>
      <c r="P172" s="8">
        <v>159308.4</v>
      </c>
      <c r="Q172" s="49">
        <v>106594.01</v>
      </c>
      <c r="R172" s="49"/>
      <c r="S172" s="9"/>
      <c r="T172" s="1">
        <v>1</v>
      </c>
    </row>
    <row r="173" spans="1:20" ht="11.1" hidden="1" customHeight="1" x14ac:dyDescent="0.2">
      <c r="A173" s="51" t="s">
        <v>243</v>
      </c>
      <c r="B173" s="51"/>
      <c r="C173" s="51"/>
      <c r="D173" s="51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1">
        <v>1</v>
      </c>
    </row>
    <row r="174" spans="1:20" ht="11.85" hidden="1" customHeight="1" x14ac:dyDescent="0.2">
      <c r="A174" s="5"/>
      <c r="B174" s="53" t="s">
        <v>244</v>
      </c>
      <c r="C174" s="53"/>
      <c r="D174" s="53"/>
      <c r="E174" s="53"/>
      <c r="F174" s="6"/>
      <c r="G174" s="7">
        <v>0</v>
      </c>
      <c r="H174" s="8" t="s">
        <v>145</v>
      </c>
      <c r="I174" s="8">
        <v>10688915.130000001</v>
      </c>
      <c r="J174" s="8">
        <v>10688915.130000001</v>
      </c>
      <c r="K174" s="8">
        <v>10572807.640000001</v>
      </c>
      <c r="L174" s="49" t="s">
        <v>603</v>
      </c>
      <c r="M174" s="49"/>
      <c r="N174" s="50"/>
      <c r="O174" s="50"/>
      <c r="P174" s="8">
        <v>162992.72</v>
      </c>
      <c r="Q174" s="49">
        <v>47359.12</v>
      </c>
      <c r="R174" s="49"/>
      <c r="S174" s="9"/>
      <c r="T174" s="1">
        <v>1</v>
      </c>
    </row>
    <row r="175" spans="1:20" ht="11.1" hidden="1" customHeight="1" x14ac:dyDescent="0.2">
      <c r="A175" s="48" t="s">
        <v>245</v>
      </c>
      <c r="B175" s="48"/>
      <c r="C175" s="48"/>
      <c r="D175" s="48"/>
      <c r="E175" s="48"/>
      <c r="F175" s="6"/>
      <c r="G175" s="7">
        <v>0</v>
      </c>
      <c r="H175" s="8" t="s">
        <v>145</v>
      </c>
      <c r="I175" s="8">
        <v>10688915.130000001</v>
      </c>
      <c r="J175" s="8">
        <v>10688915.130000001</v>
      </c>
      <c r="K175" s="8">
        <v>10572807.640000001</v>
      </c>
      <c r="L175" s="49" t="s">
        <v>603</v>
      </c>
      <c r="M175" s="49"/>
      <c r="N175" s="50"/>
      <c r="O175" s="50"/>
      <c r="P175" s="8">
        <v>162992.72</v>
      </c>
      <c r="Q175" s="49">
        <v>47359.12</v>
      </c>
      <c r="R175" s="49"/>
      <c r="S175" s="9"/>
      <c r="T175" s="1">
        <v>1</v>
      </c>
    </row>
    <row r="176" spans="1:20" ht="11.85" hidden="1" customHeight="1" x14ac:dyDescent="0.2">
      <c r="A176" s="51" t="s">
        <v>246</v>
      </c>
      <c r="B176" s="51"/>
      <c r="C176" s="51"/>
      <c r="D176" s="51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1">
        <v>1</v>
      </c>
    </row>
    <row r="177" spans="1:20" ht="11.85" hidden="1" customHeight="1" x14ac:dyDescent="0.2">
      <c r="A177" s="5"/>
      <c r="B177" s="53" t="s">
        <v>247</v>
      </c>
      <c r="C177" s="53"/>
      <c r="D177" s="53"/>
      <c r="E177" s="53"/>
      <c r="F177" s="6"/>
      <c r="G177" s="7">
        <v>0</v>
      </c>
      <c r="H177" s="8" t="s">
        <v>145</v>
      </c>
      <c r="I177" s="8">
        <v>15010784.91</v>
      </c>
      <c r="J177" s="8">
        <v>15010784.91</v>
      </c>
      <c r="K177" s="8">
        <v>14479744.68</v>
      </c>
      <c r="L177" s="49" t="s">
        <v>604</v>
      </c>
      <c r="M177" s="49"/>
      <c r="N177" s="50"/>
      <c r="O177" s="50"/>
      <c r="P177" s="8">
        <v>702943.65</v>
      </c>
      <c r="Q177" s="49">
        <v>188512.97</v>
      </c>
      <c r="R177" s="49"/>
      <c r="S177" s="9"/>
      <c r="T177" s="1">
        <v>1</v>
      </c>
    </row>
    <row r="178" spans="1:20" ht="11.85" hidden="1" customHeight="1" x14ac:dyDescent="0.2">
      <c r="A178" s="48" t="s">
        <v>248</v>
      </c>
      <c r="B178" s="48"/>
      <c r="C178" s="48"/>
      <c r="D178" s="48"/>
      <c r="E178" s="48"/>
      <c r="F178" s="6"/>
      <c r="G178" s="7">
        <v>0</v>
      </c>
      <c r="H178" s="8" t="s">
        <v>145</v>
      </c>
      <c r="I178" s="8">
        <v>15010784.91</v>
      </c>
      <c r="J178" s="8">
        <v>15010784.91</v>
      </c>
      <c r="K178" s="8">
        <v>14479744.68</v>
      </c>
      <c r="L178" s="49" t="s">
        <v>604</v>
      </c>
      <c r="M178" s="49"/>
      <c r="N178" s="50"/>
      <c r="O178" s="50"/>
      <c r="P178" s="8">
        <v>702943.65</v>
      </c>
      <c r="Q178" s="49">
        <v>188512.97</v>
      </c>
      <c r="R178" s="49"/>
      <c r="S178" s="9"/>
      <c r="T178" s="1">
        <v>1</v>
      </c>
    </row>
    <row r="179" spans="1:20" ht="11.1" hidden="1" customHeight="1" x14ac:dyDescent="0.2">
      <c r="A179" s="51" t="s">
        <v>255</v>
      </c>
      <c r="B179" s="51"/>
      <c r="C179" s="51"/>
      <c r="D179" s="51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1">
        <v>1</v>
      </c>
    </row>
    <row r="180" spans="1:20" ht="11.85" hidden="1" customHeight="1" x14ac:dyDescent="0.2">
      <c r="A180" s="5"/>
      <c r="B180" s="53" t="s">
        <v>256</v>
      </c>
      <c r="C180" s="53"/>
      <c r="D180" s="53"/>
      <c r="E180" s="53"/>
      <c r="F180" s="6"/>
      <c r="G180" s="7">
        <v>0</v>
      </c>
      <c r="H180" s="8" t="s">
        <v>145</v>
      </c>
      <c r="I180" s="8">
        <v>30330703.899999999</v>
      </c>
      <c r="J180" s="8">
        <v>30330703.899999999</v>
      </c>
      <c r="K180" s="8">
        <v>30145052.449999999</v>
      </c>
      <c r="L180" s="49" t="s">
        <v>378</v>
      </c>
      <c r="M180" s="49"/>
      <c r="N180" s="50"/>
      <c r="O180" s="50"/>
      <c r="P180" s="8">
        <v>1600679.78</v>
      </c>
      <c r="Q180" s="49">
        <v>1689079.7</v>
      </c>
      <c r="R180" s="49"/>
      <c r="S180" s="9"/>
      <c r="T180" s="1">
        <v>1</v>
      </c>
    </row>
    <row r="181" spans="1:20" ht="11.85" hidden="1" customHeight="1" x14ac:dyDescent="0.2">
      <c r="A181" s="48" t="s">
        <v>257</v>
      </c>
      <c r="B181" s="48"/>
      <c r="C181" s="48"/>
      <c r="D181" s="48"/>
      <c r="E181" s="48"/>
      <c r="F181" s="6"/>
      <c r="G181" s="7">
        <v>0</v>
      </c>
      <c r="H181" s="8" t="s">
        <v>145</v>
      </c>
      <c r="I181" s="8">
        <v>30330703.899999999</v>
      </c>
      <c r="J181" s="8">
        <v>30330703.899999999</v>
      </c>
      <c r="K181" s="8">
        <v>30145052.449999999</v>
      </c>
      <c r="L181" s="49" t="s">
        <v>378</v>
      </c>
      <c r="M181" s="49"/>
      <c r="N181" s="50"/>
      <c r="O181" s="50"/>
      <c r="P181" s="8">
        <v>1600679.78</v>
      </c>
      <c r="Q181" s="49">
        <v>1689079.7</v>
      </c>
      <c r="R181" s="49"/>
      <c r="S181" s="9"/>
      <c r="T181" s="1">
        <v>1</v>
      </c>
    </row>
    <row r="182" spans="1:20" ht="11.85" hidden="1" customHeight="1" x14ac:dyDescent="0.2">
      <c r="A182" s="51" t="s">
        <v>258</v>
      </c>
      <c r="B182" s="51"/>
      <c r="C182" s="51"/>
      <c r="D182" s="51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1">
        <v>1</v>
      </c>
    </row>
    <row r="183" spans="1:20" ht="11.1" hidden="1" customHeight="1" x14ac:dyDescent="0.2">
      <c r="A183" s="5"/>
      <c r="B183" s="53" t="s">
        <v>259</v>
      </c>
      <c r="C183" s="53"/>
      <c r="D183" s="53"/>
      <c r="E183" s="53"/>
      <c r="F183" s="6"/>
      <c r="G183" s="7">
        <v>0</v>
      </c>
      <c r="H183" s="8" t="s">
        <v>145</v>
      </c>
      <c r="I183" s="8">
        <v>1922178.16</v>
      </c>
      <c r="J183" s="8">
        <v>1922178.16</v>
      </c>
      <c r="K183" s="8">
        <v>1835901.69</v>
      </c>
      <c r="L183" s="49" t="s">
        <v>605</v>
      </c>
      <c r="M183" s="49"/>
      <c r="N183" s="50"/>
      <c r="O183" s="50"/>
      <c r="P183" s="8">
        <v>310737.03999999998</v>
      </c>
      <c r="Q183" s="49">
        <v>192707.58</v>
      </c>
      <c r="R183" s="49"/>
      <c r="S183" s="9"/>
      <c r="T183" s="1">
        <v>1</v>
      </c>
    </row>
    <row r="184" spans="1:20" ht="11.85" hidden="1" customHeight="1" x14ac:dyDescent="0.2">
      <c r="A184" s="48" t="s">
        <v>260</v>
      </c>
      <c r="B184" s="48"/>
      <c r="C184" s="48"/>
      <c r="D184" s="48"/>
      <c r="E184" s="48"/>
      <c r="F184" s="6"/>
      <c r="G184" s="7">
        <v>0</v>
      </c>
      <c r="H184" s="8" t="s">
        <v>145</v>
      </c>
      <c r="I184" s="8">
        <v>1922178.16</v>
      </c>
      <c r="J184" s="8">
        <v>1922178.16</v>
      </c>
      <c r="K184" s="8">
        <v>1835901.69</v>
      </c>
      <c r="L184" s="49" t="s">
        <v>605</v>
      </c>
      <c r="M184" s="49"/>
      <c r="N184" s="50"/>
      <c r="O184" s="50"/>
      <c r="P184" s="8">
        <v>310737.03999999998</v>
      </c>
      <c r="Q184" s="49">
        <v>192707.58</v>
      </c>
      <c r="R184" s="49"/>
      <c r="S184" s="9"/>
      <c r="T184" s="1">
        <v>1</v>
      </c>
    </row>
    <row r="185" spans="1:20" ht="11.85" hidden="1" customHeight="1" x14ac:dyDescent="0.2">
      <c r="A185" s="51" t="s">
        <v>258</v>
      </c>
      <c r="B185" s="51"/>
      <c r="C185" s="51"/>
      <c r="D185" s="51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1">
        <v>1</v>
      </c>
    </row>
    <row r="186" spans="1:20" ht="11.85" hidden="1" customHeight="1" x14ac:dyDescent="0.2">
      <c r="A186" s="5"/>
      <c r="B186" s="53" t="s">
        <v>261</v>
      </c>
      <c r="C186" s="53"/>
      <c r="D186" s="53"/>
      <c r="E186" s="53"/>
      <c r="F186" s="6"/>
      <c r="G186" s="7">
        <v>0</v>
      </c>
      <c r="H186" s="8" t="s">
        <v>145</v>
      </c>
      <c r="I186" s="8">
        <v>2900346.77</v>
      </c>
      <c r="J186" s="8">
        <v>2900346.77</v>
      </c>
      <c r="K186" s="8">
        <v>2883692.08</v>
      </c>
      <c r="L186" s="49" t="s">
        <v>606</v>
      </c>
      <c r="M186" s="49"/>
      <c r="N186" s="50"/>
      <c r="O186" s="50"/>
      <c r="P186" s="8">
        <v>52940.76</v>
      </c>
      <c r="Q186" s="49">
        <v>56891.07</v>
      </c>
      <c r="R186" s="49"/>
      <c r="S186" s="9"/>
      <c r="T186" s="1">
        <v>1</v>
      </c>
    </row>
    <row r="187" spans="1:20" ht="11.1" hidden="1" customHeight="1" x14ac:dyDescent="0.2">
      <c r="A187" s="48" t="s">
        <v>260</v>
      </c>
      <c r="B187" s="48"/>
      <c r="C187" s="48"/>
      <c r="D187" s="48"/>
      <c r="E187" s="48"/>
      <c r="F187" s="6"/>
      <c r="G187" s="7">
        <v>0</v>
      </c>
      <c r="H187" s="8" t="s">
        <v>145</v>
      </c>
      <c r="I187" s="8">
        <v>2900346.77</v>
      </c>
      <c r="J187" s="8">
        <v>2900346.77</v>
      </c>
      <c r="K187" s="8">
        <v>2883692.08</v>
      </c>
      <c r="L187" s="49" t="s">
        <v>606</v>
      </c>
      <c r="M187" s="49"/>
      <c r="N187" s="50"/>
      <c r="O187" s="50"/>
      <c r="P187" s="8">
        <v>52940.76</v>
      </c>
      <c r="Q187" s="49">
        <v>56891.07</v>
      </c>
      <c r="R187" s="49"/>
      <c r="S187" s="9"/>
      <c r="T187" s="1">
        <v>1</v>
      </c>
    </row>
    <row r="188" spans="1:20" ht="11.85" hidden="1" customHeight="1" x14ac:dyDescent="0.2">
      <c r="A188" s="51" t="s">
        <v>258</v>
      </c>
      <c r="B188" s="51"/>
      <c r="C188" s="51"/>
      <c r="D188" s="51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1">
        <v>1</v>
      </c>
    </row>
    <row r="189" spans="1:20" ht="11.85" hidden="1" customHeight="1" x14ac:dyDescent="0.2">
      <c r="A189" s="5"/>
      <c r="B189" s="53" t="s">
        <v>262</v>
      </c>
      <c r="C189" s="53"/>
      <c r="D189" s="53"/>
      <c r="E189" s="53"/>
      <c r="F189" s="6"/>
      <c r="G189" s="7">
        <v>0</v>
      </c>
      <c r="H189" s="8" t="s">
        <v>145</v>
      </c>
      <c r="I189" s="8">
        <v>1007862.65</v>
      </c>
      <c r="J189" s="8">
        <v>1007862.65</v>
      </c>
      <c r="K189" s="8">
        <v>992114.68</v>
      </c>
      <c r="L189" s="49" t="s">
        <v>575</v>
      </c>
      <c r="M189" s="49"/>
      <c r="N189" s="50"/>
      <c r="O189" s="50"/>
      <c r="P189" s="8">
        <v>16421.89</v>
      </c>
      <c r="Q189" s="49" t="s">
        <v>607</v>
      </c>
      <c r="R189" s="49"/>
      <c r="S189" s="9"/>
      <c r="T189" s="1">
        <v>1</v>
      </c>
    </row>
    <row r="190" spans="1:20" ht="11.85" hidden="1" customHeight="1" x14ac:dyDescent="0.2">
      <c r="A190" s="48" t="s">
        <v>260</v>
      </c>
      <c r="B190" s="48"/>
      <c r="C190" s="48"/>
      <c r="D190" s="48"/>
      <c r="E190" s="48"/>
      <c r="F190" s="6"/>
      <c r="G190" s="7">
        <v>0</v>
      </c>
      <c r="H190" s="8" t="s">
        <v>145</v>
      </c>
      <c r="I190" s="8">
        <v>1007862.65</v>
      </c>
      <c r="J190" s="8">
        <v>1007862.65</v>
      </c>
      <c r="K190" s="8">
        <v>992114.68</v>
      </c>
      <c r="L190" s="49" t="s">
        <v>575</v>
      </c>
      <c r="M190" s="49"/>
      <c r="N190" s="50"/>
      <c r="O190" s="50"/>
      <c r="P190" s="8">
        <v>16421.89</v>
      </c>
      <c r="Q190" s="49" t="s">
        <v>607</v>
      </c>
      <c r="R190" s="49"/>
      <c r="S190" s="9"/>
      <c r="T190" s="1">
        <v>1</v>
      </c>
    </row>
    <row r="191" spans="1:20" ht="11.1" hidden="1" customHeight="1" x14ac:dyDescent="0.2">
      <c r="A191" s="51" t="s">
        <v>258</v>
      </c>
      <c r="B191" s="51"/>
      <c r="C191" s="51"/>
      <c r="D191" s="51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1">
        <v>1</v>
      </c>
    </row>
    <row r="192" spans="1:20" ht="11.85" hidden="1" customHeight="1" x14ac:dyDescent="0.2">
      <c r="A192" s="5"/>
      <c r="B192" s="53" t="s">
        <v>264</v>
      </c>
      <c r="C192" s="53"/>
      <c r="D192" s="53"/>
      <c r="E192" s="53"/>
      <c r="F192" s="6"/>
      <c r="G192" s="7">
        <v>0</v>
      </c>
      <c r="H192" s="8" t="s">
        <v>145</v>
      </c>
      <c r="I192" s="8">
        <v>1647937.3</v>
      </c>
      <c r="J192" s="8">
        <v>1647937.3</v>
      </c>
      <c r="K192" s="8">
        <v>1623978.56</v>
      </c>
      <c r="L192" s="49" t="s">
        <v>608</v>
      </c>
      <c r="M192" s="49"/>
      <c r="N192" s="50"/>
      <c r="O192" s="50"/>
      <c r="P192" s="8">
        <v>28611.84</v>
      </c>
      <c r="Q192" s="49">
        <v>2599.1</v>
      </c>
      <c r="R192" s="49"/>
      <c r="S192" s="9"/>
      <c r="T192" s="1">
        <v>1</v>
      </c>
    </row>
    <row r="193" spans="1:20" ht="11.85" hidden="1" customHeight="1" x14ac:dyDescent="0.2">
      <c r="A193" s="48" t="s">
        <v>260</v>
      </c>
      <c r="B193" s="48"/>
      <c r="C193" s="48"/>
      <c r="D193" s="48"/>
      <c r="E193" s="48"/>
      <c r="F193" s="6"/>
      <c r="G193" s="7">
        <v>0</v>
      </c>
      <c r="H193" s="8" t="s">
        <v>145</v>
      </c>
      <c r="I193" s="8">
        <v>1647937.3</v>
      </c>
      <c r="J193" s="8">
        <v>1647937.3</v>
      </c>
      <c r="K193" s="8">
        <v>1623978.56</v>
      </c>
      <c r="L193" s="49" t="s">
        <v>608</v>
      </c>
      <c r="M193" s="49"/>
      <c r="N193" s="50"/>
      <c r="O193" s="50"/>
      <c r="P193" s="8">
        <v>28611.84</v>
      </c>
      <c r="Q193" s="49">
        <v>2599.1</v>
      </c>
      <c r="R193" s="49"/>
      <c r="S193" s="9"/>
      <c r="T193" s="1">
        <v>1</v>
      </c>
    </row>
    <row r="194" spans="1:20" ht="11.85" hidden="1" customHeight="1" x14ac:dyDescent="0.2">
      <c r="A194" s="51" t="s">
        <v>258</v>
      </c>
      <c r="B194" s="51"/>
      <c r="C194" s="51"/>
      <c r="D194" s="51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1">
        <v>1</v>
      </c>
    </row>
    <row r="195" spans="1:20" ht="11.1" hidden="1" customHeight="1" x14ac:dyDescent="0.2">
      <c r="A195" s="5"/>
      <c r="B195" s="53" t="s">
        <v>265</v>
      </c>
      <c r="C195" s="53"/>
      <c r="D195" s="53"/>
      <c r="E195" s="53"/>
      <c r="F195" s="6"/>
      <c r="G195" s="7">
        <v>0</v>
      </c>
      <c r="H195" s="8" t="s">
        <v>145</v>
      </c>
      <c r="I195" s="8">
        <v>7267092.5999999996</v>
      </c>
      <c r="J195" s="8">
        <v>7267092.5999999996</v>
      </c>
      <c r="K195" s="8">
        <v>7193015.0700000003</v>
      </c>
      <c r="L195" s="49" t="s">
        <v>345</v>
      </c>
      <c r="M195" s="49"/>
      <c r="N195" s="50"/>
      <c r="O195" s="50"/>
      <c r="P195" s="8">
        <v>130627.43</v>
      </c>
      <c r="Q195" s="49">
        <v>201844.08</v>
      </c>
      <c r="R195" s="49"/>
      <c r="S195" s="9"/>
      <c r="T195" s="1">
        <v>1</v>
      </c>
    </row>
    <row r="196" spans="1:20" ht="11.85" hidden="1" customHeight="1" x14ac:dyDescent="0.2">
      <c r="A196" s="48" t="s">
        <v>260</v>
      </c>
      <c r="B196" s="48"/>
      <c r="C196" s="48"/>
      <c r="D196" s="48"/>
      <c r="E196" s="48"/>
      <c r="F196" s="6"/>
      <c r="G196" s="7">
        <v>0</v>
      </c>
      <c r="H196" s="8" t="s">
        <v>145</v>
      </c>
      <c r="I196" s="8">
        <v>7267092.5999999996</v>
      </c>
      <c r="J196" s="8">
        <v>7267092.5999999996</v>
      </c>
      <c r="K196" s="8">
        <v>7193015.0700000003</v>
      </c>
      <c r="L196" s="49" t="s">
        <v>345</v>
      </c>
      <c r="M196" s="49"/>
      <c r="N196" s="50"/>
      <c r="O196" s="50"/>
      <c r="P196" s="8">
        <v>130627.43</v>
      </c>
      <c r="Q196" s="49">
        <v>201844.08</v>
      </c>
      <c r="R196" s="49"/>
      <c r="S196" s="9"/>
      <c r="T196" s="1">
        <v>1</v>
      </c>
    </row>
    <row r="197" spans="1:20" ht="11.85" hidden="1" customHeight="1" x14ac:dyDescent="0.2">
      <c r="A197" s="51" t="s">
        <v>258</v>
      </c>
      <c r="B197" s="51"/>
      <c r="C197" s="51"/>
      <c r="D197" s="51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1">
        <v>1</v>
      </c>
    </row>
    <row r="198" spans="1:20" ht="11.85" hidden="1" customHeight="1" x14ac:dyDescent="0.2">
      <c r="A198" s="5"/>
      <c r="B198" s="53" t="s">
        <v>266</v>
      </c>
      <c r="C198" s="53"/>
      <c r="D198" s="53"/>
      <c r="E198" s="53"/>
      <c r="F198" s="6"/>
      <c r="G198" s="7">
        <v>0</v>
      </c>
      <c r="H198" s="8" t="s">
        <v>145</v>
      </c>
      <c r="I198" s="8">
        <v>5437621.2999999998</v>
      </c>
      <c r="J198" s="8">
        <v>5437621.2999999998</v>
      </c>
      <c r="K198" s="8">
        <v>5391516.2199999997</v>
      </c>
      <c r="L198" s="49" t="s">
        <v>387</v>
      </c>
      <c r="M198" s="49"/>
      <c r="N198" s="50"/>
      <c r="O198" s="50"/>
      <c r="P198" s="8">
        <v>152165.65</v>
      </c>
      <c r="Q198" s="49">
        <v>45164.69</v>
      </c>
      <c r="R198" s="49"/>
      <c r="S198" s="9"/>
      <c r="T198" s="1">
        <v>1</v>
      </c>
    </row>
    <row r="199" spans="1:20" ht="11.1" hidden="1" customHeight="1" x14ac:dyDescent="0.2">
      <c r="A199" s="48" t="s">
        <v>260</v>
      </c>
      <c r="B199" s="48"/>
      <c r="C199" s="48"/>
      <c r="D199" s="48"/>
      <c r="E199" s="48"/>
      <c r="F199" s="6"/>
      <c r="G199" s="7">
        <v>0</v>
      </c>
      <c r="H199" s="8" t="s">
        <v>145</v>
      </c>
      <c r="I199" s="8">
        <v>5437621.2999999998</v>
      </c>
      <c r="J199" s="8">
        <v>5437621.2999999998</v>
      </c>
      <c r="K199" s="8">
        <v>5391516.2199999997</v>
      </c>
      <c r="L199" s="49" t="s">
        <v>387</v>
      </c>
      <c r="M199" s="49"/>
      <c r="N199" s="50"/>
      <c r="O199" s="50"/>
      <c r="P199" s="8">
        <v>152165.65</v>
      </c>
      <c r="Q199" s="49">
        <v>45164.69</v>
      </c>
      <c r="R199" s="49"/>
      <c r="S199" s="9"/>
      <c r="T199" s="1">
        <v>1</v>
      </c>
    </row>
    <row r="200" spans="1:20" ht="11.85" hidden="1" customHeight="1" x14ac:dyDescent="0.2">
      <c r="A200" s="51" t="s">
        <v>258</v>
      </c>
      <c r="B200" s="51"/>
      <c r="C200" s="51"/>
      <c r="D200" s="51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1">
        <v>1</v>
      </c>
    </row>
    <row r="201" spans="1:20" ht="11.85" hidden="1" customHeight="1" x14ac:dyDescent="0.2">
      <c r="A201" s="5"/>
      <c r="B201" s="53" t="s">
        <v>267</v>
      </c>
      <c r="C201" s="53"/>
      <c r="D201" s="53"/>
      <c r="E201" s="53"/>
      <c r="F201" s="6"/>
      <c r="G201" s="7">
        <v>0</v>
      </c>
      <c r="H201" s="8" t="s">
        <v>145</v>
      </c>
      <c r="I201" s="8">
        <v>530504.56000000006</v>
      </c>
      <c r="J201" s="8">
        <v>530504.56000000006</v>
      </c>
      <c r="K201" s="8">
        <v>524926.12</v>
      </c>
      <c r="L201" s="49" t="s">
        <v>360</v>
      </c>
      <c r="M201" s="49"/>
      <c r="N201" s="50"/>
      <c r="O201" s="50"/>
      <c r="P201" s="8">
        <v>5578.44</v>
      </c>
      <c r="Q201" s="49" t="s">
        <v>145</v>
      </c>
      <c r="R201" s="49"/>
      <c r="S201" s="9"/>
      <c r="T201" s="1">
        <v>1</v>
      </c>
    </row>
    <row r="202" spans="1:20" ht="11.85" hidden="1" customHeight="1" x14ac:dyDescent="0.2">
      <c r="A202" s="48" t="s">
        <v>260</v>
      </c>
      <c r="B202" s="48"/>
      <c r="C202" s="48"/>
      <c r="D202" s="48"/>
      <c r="E202" s="48"/>
      <c r="F202" s="6"/>
      <c r="G202" s="7">
        <v>0</v>
      </c>
      <c r="H202" s="8" t="s">
        <v>145</v>
      </c>
      <c r="I202" s="8">
        <v>530504.56000000006</v>
      </c>
      <c r="J202" s="8">
        <v>530504.56000000006</v>
      </c>
      <c r="K202" s="8">
        <v>524926.12</v>
      </c>
      <c r="L202" s="49" t="s">
        <v>360</v>
      </c>
      <c r="M202" s="49"/>
      <c r="N202" s="50"/>
      <c r="O202" s="50"/>
      <c r="P202" s="8">
        <v>5578.44</v>
      </c>
      <c r="Q202" s="49" t="s">
        <v>145</v>
      </c>
      <c r="R202" s="49"/>
      <c r="S202" s="9"/>
      <c r="T202" s="1">
        <v>1</v>
      </c>
    </row>
    <row r="203" spans="1:20" ht="11.1" hidden="1" customHeight="1" x14ac:dyDescent="0.2">
      <c r="A203" s="51" t="s">
        <v>258</v>
      </c>
      <c r="B203" s="51"/>
      <c r="C203" s="51"/>
      <c r="D203" s="51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1">
        <v>1</v>
      </c>
    </row>
    <row r="204" spans="1:20" ht="11.85" hidden="1" customHeight="1" x14ac:dyDescent="0.2">
      <c r="A204" s="5"/>
      <c r="B204" s="53" t="s">
        <v>268</v>
      </c>
      <c r="C204" s="53"/>
      <c r="D204" s="53"/>
      <c r="E204" s="53"/>
      <c r="F204" s="6"/>
      <c r="G204" s="7">
        <v>0</v>
      </c>
      <c r="H204" s="8" t="s">
        <v>145</v>
      </c>
      <c r="I204" s="8">
        <v>2544371.73</v>
      </c>
      <c r="J204" s="8">
        <v>2544371.73</v>
      </c>
      <c r="K204" s="8">
        <v>2521318.77</v>
      </c>
      <c r="L204" s="49" t="s">
        <v>388</v>
      </c>
      <c r="M204" s="49"/>
      <c r="N204" s="50"/>
      <c r="O204" s="50"/>
      <c r="P204" s="8">
        <v>23052.959999999999</v>
      </c>
      <c r="Q204" s="49" t="s">
        <v>145</v>
      </c>
      <c r="R204" s="49"/>
      <c r="S204" s="9"/>
      <c r="T204" s="1">
        <v>1</v>
      </c>
    </row>
    <row r="205" spans="1:20" ht="11.85" hidden="1" customHeight="1" x14ac:dyDescent="0.2">
      <c r="A205" s="48" t="s">
        <v>260</v>
      </c>
      <c r="B205" s="48"/>
      <c r="C205" s="48"/>
      <c r="D205" s="48"/>
      <c r="E205" s="48"/>
      <c r="F205" s="6"/>
      <c r="G205" s="7">
        <v>0</v>
      </c>
      <c r="H205" s="8" t="s">
        <v>145</v>
      </c>
      <c r="I205" s="8">
        <v>2544371.73</v>
      </c>
      <c r="J205" s="8">
        <v>2544371.73</v>
      </c>
      <c r="K205" s="8">
        <v>2521318.77</v>
      </c>
      <c r="L205" s="49" t="s">
        <v>388</v>
      </c>
      <c r="M205" s="49"/>
      <c r="N205" s="50"/>
      <c r="O205" s="50"/>
      <c r="P205" s="8">
        <v>23052.959999999999</v>
      </c>
      <c r="Q205" s="49" t="s">
        <v>145</v>
      </c>
      <c r="R205" s="49"/>
      <c r="S205" s="9"/>
      <c r="T205" s="1">
        <v>1</v>
      </c>
    </row>
    <row r="206" spans="1:20" ht="11.85" hidden="1" customHeight="1" x14ac:dyDescent="0.2">
      <c r="A206" s="51" t="s">
        <v>269</v>
      </c>
      <c r="B206" s="51"/>
      <c r="C206" s="51"/>
      <c r="D206" s="51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1">
        <v>1</v>
      </c>
    </row>
    <row r="207" spans="1:20" ht="11.1" hidden="1" customHeight="1" x14ac:dyDescent="0.2">
      <c r="A207" s="5"/>
      <c r="B207" s="53" t="s">
        <v>270</v>
      </c>
      <c r="C207" s="53"/>
      <c r="D207" s="53"/>
      <c r="E207" s="53"/>
      <c r="F207" s="6"/>
      <c r="G207" s="7">
        <v>0</v>
      </c>
      <c r="H207" s="8" t="s">
        <v>145</v>
      </c>
      <c r="I207" s="8">
        <v>32142855.98</v>
      </c>
      <c r="J207" s="8">
        <v>32142855.98</v>
      </c>
      <c r="K207" s="8">
        <v>30576673.530000001</v>
      </c>
      <c r="L207" s="49" t="s">
        <v>609</v>
      </c>
      <c r="M207" s="49"/>
      <c r="N207" s="50"/>
      <c r="O207" s="50"/>
      <c r="P207" s="8">
        <v>5694843.54</v>
      </c>
      <c r="Q207" s="49">
        <v>3193701.47</v>
      </c>
      <c r="R207" s="49"/>
      <c r="S207" s="9"/>
      <c r="T207" s="1">
        <v>1</v>
      </c>
    </row>
    <row r="208" spans="1:20" ht="11.85" hidden="1" customHeight="1" x14ac:dyDescent="0.2">
      <c r="A208" s="48" t="s">
        <v>271</v>
      </c>
      <c r="B208" s="48"/>
      <c r="C208" s="48"/>
      <c r="D208" s="48"/>
      <c r="E208" s="48"/>
      <c r="F208" s="6"/>
      <c r="G208" s="7">
        <v>0</v>
      </c>
      <c r="H208" s="8" t="s">
        <v>145</v>
      </c>
      <c r="I208" s="8">
        <v>32142855.98</v>
      </c>
      <c r="J208" s="8">
        <v>32142855.98</v>
      </c>
      <c r="K208" s="8">
        <v>30576673.530000001</v>
      </c>
      <c r="L208" s="49" t="s">
        <v>609</v>
      </c>
      <c r="M208" s="49"/>
      <c r="N208" s="50"/>
      <c r="O208" s="50"/>
      <c r="P208" s="8">
        <v>5694843.54</v>
      </c>
      <c r="Q208" s="49">
        <v>3193701.47</v>
      </c>
      <c r="R208" s="49"/>
      <c r="S208" s="9"/>
      <c r="T208" s="1">
        <v>1</v>
      </c>
    </row>
    <row r="209" spans="1:20" ht="11.85" hidden="1" customHeight="1" x14ac:dyDescent="0.2">
      <c r="A209" s="51" t="s">
        <v>272</v>
      </c>
      <c r="B209" s="51"/>
      <c r="C209" s="51"/>
      <c r="D209" s="51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1">
        <v>1</v>
      </c>
    </row>
    <row r="210" spans="1:20" ht="11.85" hidden="1" customHeight="1" x14ac:dyDescent="0.2">
      <c r="A210" s="5"/>
      <c r="B210" s="53" t="s">
        <v>273</v>
      </c>
      <c r="C210" s="53"/>
      <c r="D210" s="53"/>
      <c r="E210" s="53"/>
      <c r="F210" s="6"/>
      <c r="G210" s="7">
        <v>0</v>
      </c>
      <c r="H210" s="8" t="s">
        <v>145</v>
      </c>
      <c r="I210" s="8">
        <v>159981770.75</v>
      </c>
      <c r="J210" s="8">
        <v>159981770.75</v>
      </c>
      <c r="K210" s="8">
        <v>153719279.50999999</v>
      </c>
      <c r="L210" s="49" t="s">
        <v>610</v>
      </c>
      <c r="M210" s="49"/>
      <c r="N210" s="50"/>
      <c r="O210" s="50"/>
      <c r="P210" s="8">
        <v>11768792.43</v>
      </c>
      <c r="Q210" s="49">
        <v>7639940.2199999997</v>
      </c>
      <c r="R210" s="49"/>
      <c r="S210" s="9"/>
      <c r="T210" s="1">
        <v>1</v>
      </c>
    </row>
    <row r="211" spans="1:20" ht="11.1" hidden="1" customHeight="1" x14ac:dyDescent="0.2">
      <c r="A211" s="48" t="s">
        <v>274</v>
      </c>
      <c r="B211" s="48"/>
      <c r="C211" s="48"/>
      <c r="D211" s="48"/>
      <c r="E211" s="48"/>
      <c r="F211" s="6"/>
      <c r="G211" s="7">
        <v>0</v>
      </c>
      <c r="H211" s="8" t="s">
        <v>145</v>
      </c>
      <c r="I211" s="8">
        <v>159981770.75</v>
      </c>
      <c r="J211" s="8">
        <v>159981770.75</v>
      </c>
      <c r="K211" s="8">
        <v>153719279.50999999</v>
      </c>
      <c r="L211" s="49" t="s">
        <v>610</v>
      </c>
      <c r="M211" s="49"/>
      <c r="N211" s="50"/>
      <c r="O211" s="50"/>
      <c r="P211" s="8">
        <v>11768792.43</v>
      </c>
      <c r="Q211" s="49">
        <v>7639940.2199999997</v>
      </c>
      <c r="R211" s="49"/>
      <c r="S211" s="9"/>
      <c r="T211" s="1">
        <v>1</v>
      </c>
    </row>
    <row r="212" spans="1:20" ht="11.85" hidden="1" customHeight="1" x14ac:dyDescent="0.2">
      <c r="A212" s="51" t="s">
        <v>275</v>
      </c>
      <c r="B212" s="51"/>
      <c r="C212" s="51"/>
      <c r="D212" s="51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1">
        <v>1</v>
      </c>
    </row>
    <row r="213" spans="1:20" ht="11.85" hidden="1" customHeight="1" x14ac:dyDescent="0.2">
      <c r="A213" s="5"/>
      <c r="B213" s="53" t="s">
        <v>276</v>
      </c>
      <c r="C213" s="53"/>
      <c r="D213" s="53"/>
      <c r="E213" s="53"/>
      <c r="F213" s="6"/>
      <c r="G213" s="7">
        <v>0</v>
      </c>
      <c r="H213" s="8" t="s">
        <v>145</v>
      </c>
      <c r="I213" s="8">
        <v>7583101.7699999996</v>
      </c>
      <c r="J213" s="8">
        <v>7583101.7699999996</v>
      </c>
      <c r="K213" s="8">
        <v>7462312.04</v>
      </c>
      <c r="L213" s="49" t="s">
        <v>611</v>
      </c>
      <c r="M213" s="49"/>
      <c r="N213" s="50"/>
      <c r="O213" s="50"/>
      <c r="P213" s="8">
        <v>187481.32</v>
      </c>
      <c r="Q213" s="49">
        <v>6856.33</v>
      </c>
      <c r="R213" s="49"/>
      <c r="S213" s="9"/>
      <c r="T213" s="1">
        <v>1</v>
      </c>
    </row>
    <row r="214" spans="1:20" ht="11.85" hidden="1" customHeight="1" x14ac:dyDescent="0.2">
      <c r="A214" s="48" t="s">
        <v>277</v>
      </c>
      <c r="B214" s="48"/>
      <c r="C214" s="48"/>
      <c r="D214" s="48"/>
      <c r="E214" s="48"/>
      <c r="F214" s="6"/>
      <c r="G214" s="7">
        <v>0</v>
      </c>
      <c r="H214" s="8" t="s">
        <v>145</v>
      </c>
      <c r="I214" s="8">
        <v>7583101.7699999996</v>
      </c>
      <c r="J214" s="8">
        <v>7583101.7699999996</v>
      </c>
      <c r="K214" s="8">
        <v>7462312.04</v>
      </c>
      <c r="L214" s="49" t="s">
        <v>611</v>
      </c>
      <c r="M214" s="49"/>
      <c r="N214" s="50"/>
      <c r="O214" s="50"/>
      <c r="P214" s="8">
        <v>187481.32</v>
      </c>
      <c r="Q214" s="49">
        <v>6856.33</v>
      </c>
      <c r="R214" s="49"/>
      <c r="S214" s="9"/>
      <c r="T214" s="1">
        <v>1</v>
      </c>
    </row>
    <row r="215" spans="1:20" ht="11.1" hidden="1" customHeight="1" x14ac:dyDescent="0.2">
      <c r="A215" s="51" t="s">
        <v>278</v>
      </c>
      <c r="B215" s="51"/>
      <c r="C215" s="51"/>
      <c r="D215" s="51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1">
        <v>1</v>
      </c>
    </row>
    <row r="216" spans="1:20" ht="11.85" hidden="1" customHeight="1" x14ac:dyDescent="0.2">
      <c r="A216" s="5"/>
      <c r="B216" s="53" t="s">
        <v>279</v>
      </c>
      <c r="C216" s="53"/>
      <c r="D216" s="53"/>
      <c r="E216" s="53"/>
      <c r="F216" s="6"/>
      <c r="G216" s="7">
        <v>0</v>
      </c>
      <c r="H216" s="8" t="s">
        <v>145</v>
      </c>
      <c r="I216" s="8">
        <v>1325710.53</v>
      </c>
      <c r="J216" s="8">
        <v>1325710.53</v>
      </c>
      <c r="K216" s="8">
        <v>1273669.23</v>
      </c>
      <c r="L216" s="49" t="s">
        <v>612</v>
      </c>
      <c r="M216" s="49"/>
      <c r="N216" s="50"/>
      <c r="O216" s="50"/>
      <c r="P216" s="8">
        <v>32903.68</v>
      </c>
      <c r="Q216" s="49" t="s">
        <v>613</v>
      </c>
      <c r="R216" s="49"/>
      <c r="S216" s="9"/>
      <c r="T216" s="1">
        <v>1</v>
      </c>
    </row>
    <row r="217" spans="1:20" ht="11.1" hidden="1" customHeight="1" x14ac:dyDescent="0.2">
      <c r="A217" s="48" t="s">
        <v>280</v>
      </c>
      <c r="B217" s="48"/>
      <c r="C217" s="48"/>
      <c r="D217" s="48"/>
      <c r="E217" s="48"/>
      <c r="F217" s="6"/>
      <c r="G217" s="7">
        <v>0</v>
      </c>
      <c r="H217" s="8" t="s">
        <v>145</v>
      </c>
      <c r="I217" s="8">
        <v>1325710.53</v>
      </c>
      <c r="J217" s="8">
        <v>1325710.53</v>
      </c>
      <c r="K217" s="8">
        <v>1273669.23</v>
      </c>
      <c r="L217" s="49" t="s">
        <v>612</v>
      </c>
      <c r="M217" s="49"/>
      <c r="N217" s="50"/>
      <c r="O217" s="50"/>
      <c r="P217" s="8">
        <v>32903.68</v>
      </c>
      <c r="Q217" s="49" t="s">
        <v>613</v>
      </c>
      <c r="R217" s="49"/>
      <c r="S217" s="9"/>
      <c r="T217" s="1">
        <v>1</v>
      </c>
    </row>
    <row r="218" spans="1:20" ht="11.85" hidden="1" customHeight="1" x14ac:dyDescent="0.2">
      <c r="A218" s="51" t="s">
        <v>278</v>
      </c>
      <c r="B218" s="51"/>
      <c r="C218" s="51"/>
      <c r="D218" s="51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1">
        <v>1</v>
      </c>
    </row>
    <row r="219" spans="1:20" ht="11.85" hidden="1" customHeight="1" x14ac:dyDescent="0.2">
      <c r="A219" s="5"/>
      <c r="B219" s="53" t="s">
        <v>281</v>
      </c>
      <c r="C219" s="53"/>
      <c r="D219" s="53"/>
      <c r="E219" s="53"/>
      <c r="F219" s="6"/>
      <c r="G219" s="7">
        <v>0</v>
      </c>
      <c r="H219" s="8" t="s">
        <v>145</v>
      </c>
      <c r="I219" s="8">
        <v>3043153.69</v>
      </c>
      <c r="J219" s="8">
        <v>3043153.69</v>
      </c>
      <c r="K219" s="8">
        <v>2978063.95</v>
      </c>
      <c r="L219" s="49" t="s">
        <v>614</v>
      </c>
      <c r="M219" s="49"/>
      <c r="N219" s="50"/>
      <c r="O219" s="50"/>
      <c r="P219" s="8">
        <v>73253.759999999995</v>
      </c>
      <c r="Q219" s="49" t="s">
        <v>615</v>
      </c>
      <c r="R219" s="49"/>
      <c r="S219" s="9"/>
      <c r="T219" s="1">
        <v>1</v>
      </c>
    </row>
    <row r="220" spans="1:20" ht="11.85" hidden="1" customHeight="1" x14ac:dyDescent="0.2">
      <c r="A220" s="48" t="s">
        <v>280</v>
      </c>
      <c r="B220" s="48"/>
      <c r="C220" s="48"/>
      <c r="D220" s="48"/>
      <c r="E220" s="48"/>
      <c r="F220" s="6"/>
      <c r="G220" s="7">
        <v>0</v>
      </c>
      <c r="H220" s="8" t="s">
        <v>145</v>
      </c>
      <c r="I220" s="8">
        <v>3043153.69</v>
      </c>
      <c r="J220" s="8">
        <v>3043153.69</v>
      </c>
      <c r="K220" s="8">
        <v>2978063.95</v>
      </c>
      <c r="L220" s="49" t="s">
        <v>614</v>
      </c>
      <c r="M220" s="49"/>
      <c r="N220" s="50"/>
      <c r="O220" s="50"/>
      <c r="P220" s="8">
        <v>73253.759999999995</v>
      </c>
      <c r="Q220" s="49" t="s">
        <v>615</v>
      </c>
      <c r="R220" s="49"/>
      <c r="S220" s="9"/>
      <c r="T220" s="1">
        <v>1</v>
      </c>
    </row>
    <row r="221" spans="1:20" ht="11.1" hidden="1" customHeight="1" x14ac:dyDescent="0.2">
      <c r="A221" s="51" t="s">
        <v>278</v>
      </c>
      <c r="B221" s="51"/>
      <c r="C221" s="51"/>
      <c r="D221" s="51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1">
        <v>1</v>
      </c>
    </row>
    <row r="222" spans="1:20" ht="11.85" hidden="1" customHeight="1" x14ac:dyDescent="0.2">
      <c r="A222" s="5"/>
      <c r="B222" s="53" t="s">
        <v>282</v>
      </c>
      <c r="C222" s="53"/>
      <c r="D222" s="53"/>
      <c r="E222" s="53"/>
      <c r="F222" s="6"/>
      <c r="G222" s="7">
        <v>0</v>
      </c>
      <c r="H222" s="8" t="s">
        <v>145</v>
      </c>
      <c r="I222" s="8">
        <v>831305.57</v>
      </c>
      <c r="J222" s="8">
        <v>831305.57</v>
      </c>
      <c r="K222" s="8">
        <v>820781.69</v>
      </c>
      <c r="L222" s="49" t="s">
        <v>616</v>
      </c>
      <c r="M222" s="49"/>
      <c r="N222" s="50"/>
      <c r="O222" s="50"/>
      <c r="P222" s="8">
        <v>15264.6</v>
      </c>
      <c r="Q222" s="49" t="s">
        <v>617</v>
      </c>
      <c r="R222" s="49"/>
      <c r="S222" s="9"/>
      <c r="T222" s="1">
        <v>1</v>
      </c>
    </row>
    <row r="223" spans="1:20" ht="11.85" hidden="1" customHeight="1" x14ac:dyDescent="0.2">
      <c r="A223" s="48" t="s">
        <v>280</v>
      </c>
      <c r="B223" s="48"/>
      <c r="C223" s="48"/>
      <c r="D223" s="48"/>
      <c r="E223" s="48"/>
      <c r="F223" s="6"/>
      <c r="G223" s="7">
        <v>0</v>
      </c>
      <c r="H223" s="8" t="s">
        <v>145</v>
      </c>
      <c r="I223" s="8">
        <v>831305.57</v>
      </c>
      <c r="J223" s="8">
        <v>831305.57</v>
      </c>
      <c r="K223" s="8">
        <v>820781.69</v>
      </c>
      <c r="L223" s="49" t="s">
        <v>616</v>
      </c>
      <c r="M223" s="49"/>
      <c r="N223" s="50"/>
      <c r="O223" s="50"/>
      <c r="P223" s="8">
        <v>15264.6</v>
      </c>
      <c r="Q223" s="49" t="s">
        <v>617</v>
      </c>
      <c r="R223" s="49"/>
      <c r="S223" s="9"/>
      <c r="T223" s="1">
        <v>1</v>
      </c>
    </row>
    <row r="224" spans="1:20" ht="11.85" hidden="1" customHeight="1" x14ac:dyDescent="0.2">
      <c r="A224" s="51" t="s">
        <v>283</v>
      </c>
      <c r="B224" s="51"/>
      <c r="C224" s="51"/>
      <c r="D224" s="51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1">
        <v>1</v>
      </c>
    </row>
    <row r="225" spans="1:20" ht="11.1" hidden="1" customHeight="1" x14ac:dyDescent="0.2">
      <c r="A225" s="5"/>
      <c r="B225" s="53" t="s">
        <v>284</v>
      </c>
      <c r="C225" s="53"/>
      <c r="D225" s="53"/>
      <c r="E225" s="53"/>
      <c r="F225" s="6"/>
      <c r="G225" s="7">
        <v>0</v>
      </c>
      <c r="H225" s="8" t="s">
        <v>145</v>
      </c>
      <c r="I225" s="8">
        <v>36588909.659999996</v>
      </c>
      <c r="J225" s="8">
        <v>36588909.659999996</v>
      </c>
      <c r="K225" s="8">
        <v>35564071.869999997</v>
      </c>
      <c r="L225" s="49" t="s">
        <v>618</v>
      </c>
      <c r="M225" s="49"/>
      <c r="N225" s="50"/>
      <c r="O225" s="50"/>
      <c r="P225" s="8">
        <v>4113625.98</v>
      </c>
      <c r="Q225" s="49">
        <v>2905750.99</v>
      </c>
      <c r="R225" s="49"/>
      <c r="S225" s="9"/>
      <c r="T225" s="1">
        <v>1</v>
      </c>
    </row>
    <row r="226" spans="1:20" ht="11.85" hidden="1" customHeight="1" x14ac:dyDescent="0.2">
      <c r="A226" s="48" t="s">
        <v>286</v>
      </c>
      <c r="B226" s="48"/>
      <c r="C226" s="48"/>
      <c r="D226" s="48"/>
      <c r="E226" s="48"/>
      <c r="F226" s="6"/>
      <c r="G226" s="7">
        <v>0</v>
      </c>
      <c r="H226" s="8" t="s">
        <v>145</v>
      </c>
      <c r="I226" s="8">
        <v>36588909.659999996</v>
      </c>
      <c r="J226" s="8">
        <v>36588909.659999996</v>
      </c>
      <c r="K226" s="8">
        <v>35564071.869999997</v>
      </c>
      <c r="L226" s="49" t="s">
        <v>618</v>
      </c>
      <c r="M226" s="49"/>
      <c r="N226" s="50"/>
      <c r="O226" s="50"/>
      <c r="P226" s="8">
        <v>4113625.98</v>
      </c>
      <c r="Q226" s="49">
        <v>2905750.99</v>
      </c>
      <c r="R226" s="49"/>
      <c r="S226" s="9"/>
      <c r="T226" s="1">
        <v>1</v>
      </c>
    </row>
    <row r="227" spans="1:20" ht="11.85" hidden="1" customHeight="1" x14ac:dyDescent="0.2">
      <c r="A227" s="51" t="s">
        <v>287</v>
      </c>
      <c r="B227" s="51"/>
      <c r="C227" s="51"/>
      <c r="D227" s="51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1">
        <v>1</v>
      </c>
    </row>
    <row r="228" spans="1:20" ht="11.85" hidden="1" customHeight="1" x14ac:dyDescent="0.2">
      <c r="A228" s="5"/>
      <c r="B228" s="53" t="s">
        <v>288</v>
      </c>
      <c r="C228" s="53"/>
      <c r="D228" s="53"/>
      <c r="E228" s="53"/>
      <c r="F228" s="6"/>
      <c r="G228" s="7">
        <v>0</v>
      </c>
      <c r="H228" s="8" t="s">
        <v>145</v>
      </c>
      <c r="I228" s="8">
        <v>1724155.03</v>
      </c>
      <c r="J228" s="8">
        <v>1724155.03</v>
      </c>
      <c r="K228" s="8">
        <v>1676496.93</v>
      </c>
      <c r="L228" s="49" t="s">
        <v>619</v>
      </c>
      <c r="M228" s="49"/>
      <c r="N228" s="50"/>
      <c r="O228" s="50"/>
      <c r="P228" s="8">
        <v>45702.84</v>
      </c>
      <c r="Q228" s="49">
        <v>1768.98</v>
      </c>
      <c r="R228" s="49"/>
      <c r="S228" s="9"/>
      <c r="T228" s="1">
        <v>1</v>
      </c>
    </row>
    <row r="229" spans="1:20" ht="11.1" hidden="1" customHeight="1" x14ac:dyDescent="0.2">
      <c r="A229" s="48" t="s">
        <v>289</v>
      </c>
      <c r="B229" s="48"/>
      <c r="C229" s="48"/>
      <c r="D229" s="48"/>
      <c r="E229" s="48"/>
      <c r="F229" s="6"/>
      <c r="G229" s="7">
        <v>0</v>
      </c>
      <c r="H229" s="8" t="s">
        <v>145</v>
      </c>
      <c r="I229" s="8">
        <v>1724155.03</v>
      </c>
      <c r="J229" s="8">
        <v>1724155.03</v>
      </c>
      <c r="K229" s="8">
        <v>1676496.93</v>
      </c>
      <c r="L229" s="49" t="s">
        <v>619</v>
      </c>
      <c r="M229" s="49"/>
      <c r="N229" s="50"/>
      <c r="O229" s="50"/>
      <c r="P229" s="8">
        <v>45702.84</v>
      </c>
      <c r="Q229" s="49">
        <v>1768.98</v>
      </c>
      <c r="R229" s="49"/>
      <c r="S229" s="9"/>
      <c r="T229" s="1">
        <v>1</v>
      </c>
    </row>
    <row r="230" spans="1:20" ht="11.85" hidden="1" customHeight="1" x14ac:dyDescent="0.2">
      <c r="A230" s="51" t="s">
        <v>287</v>
      </c>
      <c r="B230" s="51"/>
      <c r="C230" s="51"/>
      <c r="D230" s="51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1">
        <v>1</v>
      </c>
    </row>
    <row r="231" spans="1:20" ht="11.85" hidden="1" customHeight="1" x14ac:dyDescent="0.2">
      <c r="A231" s="5"/>
      <c r="B231" s="53" t="s">
        <v>290</v>
      </c>
      <c r="C231" s="53"/>
      <c r="D231" s="53"/>
      <c r="E231" s="53"/>
      <c r="F231" s="6"/>
      <c r="G231" s="7">
        <v>0</v>
      </c>
      <c r="H231" s="8" t="s">
        <v>145</v>
      </c>
      <c r="I231" s="8">
        <v>832245.57</v>
      </c>
      <c r="J231" s="8">
        <v>832245.57</v>
      </c>
      <c r="K231" s="8">
        <f>J231</f>
        <v>832245.57</v>
      </c>
      <c r="L231" s="49" t="s">
        <v>620</v>
      </c>
      <c r="M231" s="49"/>
      <c r="N231" s="50"/>
      <c r="O231" s="50"/>
      <c r="P231" s="8">
        <v>23600.3</v>
      </c>
      <c r="Q231" s="49">
        <v>35944.199999999997</v>
      </c>
      <c r="R231" s="49"/>
      <c r="S231" s="9"/>
      <c r="T231" s="1">
        <v>1</v>
      </c>
    </row>
    <row r="232" spans="1:20" ht="11.85" hidden="1" customHeight="1" x14ac:dyDescent="0.2">
      <c r="A232" s="48" t="s">
        <v>289</v>
      </c>
      <c r="B232" s="48"/>
      <c r="C232" s="48"/>
      <c r="D232" s="48"/>
      <c r="E232" s="48"/>
      <c r="F232" s="6"/>
      <c r="G232" s="7">
        <v>0</v>
      </c>
      <c r="H232" s="8" t="s">
        <v>145</v>
      </c>
      <c r="I232" s="8">
        <v>832245.57</v>
      </c>
      <c r="J232" s="8">
        <v>832245.57</v>
      </c>
      <c r="K232" s="8">
        <f>J232</f>
        <v>832245.57</v>
      </c>
      <c r="L232" s="49" t="s">
        <v>620</v>
      </c>
      <c r="M232" s="49"/>
      <c r="N232" s="50"/>
      <c r="O232" s="50"/>
      <c r="P232" s="8">
        <v>23600.3</v>
      </c>
      <c r="Q232" s="49">
        <v>35944.199999999997</v>
      </c>
      <c r="R232" s="49"/>
      <c r="S232" s="9"/>
      <c r="T232" s="1">
        <v>1</v>
      </c>
    </row>
    <row r="233" spans="1:20" ht="11.1" hidden="1" customHeight="1" x14ac:dyDescent="0.2">
      <c r="A233" s="51" t="s">
        <v>287</v>
      </c>
      <c r="B233" s="51"/>
      <c r="C233" s="51"/>
      <c r="D233" s="51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1">
        <v>1</v>
      </c>
    </row>
    <row r="234" spans="1:20" ht="11.85" hidden="1" customHeight="1" x14ac:dyDescent="0.2">
      <c r="A234" s="5"/>
      <c r="B234" s="53" t="s">
        <v>291</v>
      </c>
      <c r="C234" s="53"/>
      <c r="D234" s="53"/>
      <c r="E234" s="53"/>
      <c r="F234" s="6"/>
      <c r="G234" s="7">
        <v>0</v>
      </c>
      <c r="H234" s="8" t="s">
        <v>145</v>
      </c>
      <c r="I234" s="8">
        <v>711361.66</v>
      </c>
      <c r="J234" s="8">
        <v>711361.66</v>
      </c>
      <c r="K234" s="8">
        <v>699368.84</v>
      </c>
      <c r="L234" s="49" t="s">
        <v>383</v>
      </c>
      <c r="M234" s="49"/>
      <c r="N234" s="50"/>
      <c r="O234" s="50"/>
      <c r="P234" s="8">
        <v>12866.29</v>
      </c>
      <c r="Q234" s="49" t="s">
        <v>621</v>
      </c>
      <c r="R234" s="49"/>
      <c r="S234" s="9"/>
      <c r="T234" s="1">
        <v>1</v>
      </c>
    </row>
    <row r="235" spans="1:20" ht="11.85" hidden="1" customHeight="1" x14ac:dyDescent="0.2">
      <c r="A235" s="48" t="s">
        <v>289</v>
      </c>
      <c r="B235" s="48"/>
      <c r="C235" s="48"/>
      <c r="D235" s="48"/>
      <c r="E235" s="48"/>
      <c r="F235" s="6"/>
      <c r="G235" s="7">
        <v>0</v>
      </c>
      <c r="H235" s="8" t="s">
        <v>145</v>
      </c>
      <c r="I235" s="8">
        <v>711361.66</v>
      </c>
      <c r="J235" s="8">
        <v>711361.66</v>
      </c>
      <c r="K235" s="8">
        <v>699368.84</v>
      </c>
      <c r="L235" s="49" t="s">
        <v>383</v>
      </c>
      <c r="M235" s="49"/>
      <c r="N235" s="50"/>
      <c r="O235" s="50"/>
      <c r="P235" s="8">
        <v>12866.29</v>
      </c>
      <c r="Q235" s="49" t="s">
        <v>621</v>
      </c>
      <c r="R235" s="49"/>
      <c r="S235" s="9"/>
      <c r="T235" s="1">
        <v>1</v>
      </c>
    </row>
    <row r="236" spans="1:20" ht="11.85" hidden="1" customHeight="1" x14ac:dyDescent="0.2">
      <c r="A236" s="51" t="s">
        <v>287</v>
      </c>
      <c r="B236" s="51"/>
      <c r="C236" s="51"/>
      <c r="D236" s="51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1">
        <v>1</v>
      </c>
    </row>
    <row r="237" spans="1:20" ht="11.1" hidden="1" customHeight="1" x14ac:dyDescent="0.2">
      <c r="A237" s="5"/>
      <c r="B237" s="53" t="s">
        <v>292</v>
      </c>
      <c r="C237" s="53"/>
      <c r="D237" s="53"/>
      <c r="E237" s="53"/>
      <c r="F237" s="6"/>
      <c r="G237" s="7">
        <v>0</v>
      </c>
      <c r="H237" s="8" t="s">
        <v>145</v>
      </c>
      <c r="I237" s="8">
        <v>2135886.64</v>
      </c>
      <c r="J237" s="8">
        <v>2135886.64</v>
      </c>
      <c r="K237" s="8">
        <v>2117567.16</v>
      </c>
      <c r="L237" s="49" t="s">
        <v>622</v>
      </c>
      <c r="M237" s="49"/>
      <c r="N237" s="50"/>
      <c r="O237" s="50"/>
      <c r="P237" s="8">
        <v>40632.36</v>
      </c>
      <c r="Q237" s="49">
        <v>22312.880000000001</v>
      </c>
      <c r="R237" s="49"/>
      <c r="S237" s="9"/>
      <c r="T237" s="1">
        <v>1</v>
      </c>
    </row>
    <row r="238" spans="1:20" ht="11.85" hidden="1" customHeight="1" x14ac:dyDescent="0.2">
      <c r="A238" s="48" t="s">
        <v>289</v>
      </c>
      <c r="B238" s="48"/>
      <c r="C238" s="48"/>
      <c r="D238" s="48"/>
      <c r="E238" s="48"/>
      <c r="F238" s="6"/>
      <c r="G238" s="7">
        <v>0</v>
      </c>
      <c r="H238" s="8" t="s">
        <v>145</v>
      </c>
      <c r="I238" s="8">
        <v>2135886.64</v>
      </c>
      <c r="J238" s="8">
        <v>2135886.64</v>
      </c>
      <c r="K238" s="8">
        <v>2117567.16</v>
      </c>
      <c r="L238" s="49" t="s">
        <v>622</v>
      </c>
      <c r="M238" s="49"/>
      <c r="N238" s="50"/>
      <c r="O238" s="50"/>
      <c r="P238" s="8">
        <v>40632.36</v>
      </c>
      <c r="Q238" s="49">
        <v>22312.880000000001</v>
      </c>
      <c r="R238" s="49"/>
      <c r="S238" s="9"/>
      <c r="T238" s="1">
        <v>1</v>
      </c>
    </row>
    <row r="239" spans="1:20" ht="11.85" hidden="1" customHeight="1" x14ac:dyDescent="0.2">
      <c r="A239" s="51" t="s">
        <v>287</v>
      </c>
      <c r="B239" s="51"/>
      <c r="C239" s="51"/>
      <c r="D239" s="51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1">
        <v>1</v>
      </c>
    </row>
    <row r="240" spans="1:20" ht="11.85" customHeight="1" x14ac:dyDescent="0.2">
      <c r="A240" s="5"/>
      <c r="B240" s="53" t="s">
        <v>293</v>
      </c>
      <c r="C240" s="53"/>
      <c r="D240" s="53"/>
      <c r="E240" s="53"/>
      <c r="F240" s="6"/>
      <c r="G240" s="7">
        <v>0</v>
      </c>
      <c r="H240" s="8" t="s">
        <v>145</v>
      </c>
      <c r="I240" s="8">
        <v>289666.67</v>
      </c>
      <c r="J240" s="8">
        <v>289666.67</v>
      </c>
      <c r="K240" s="8">
        <f>J240*0.95</f>
        <v>275183.33649999998</v>
      </c>
      <c r="L240" s="49" t="s">
        <v>623</v>
      </c>
      <c r="M240" s="49"/>
      <c r="N240" s="50"/>
      <c r="O240" s="50"/>
      <c r="P240" s="8">
        <v>215134.37</v>
      </c>
      <c r="Q240" s="49" t="s">
        <v>624</v>
      </c>
      <c r="R240" s="49"/>
      <c r="S240" s="9"/>
      <c r="T240" s="1">
        <v>1</v>
      </c>
    </row>
    <row r="241" spans="1:20" ht="11.1" customHeight="1" x14ac:dyDescent="0.2">
      <c r="A241" s="48" t="s">
        <v>289</v>
      </c>
      <c r="B241" s="48"/>
      <c r="C241" s="48"/>
      <c r="D241" s="48"/>
      <c r="E241" s="48"/>
      <c r="F241" s="6"/>
      <c r="G241" s="7">
        <v>0</v>
      </c>
      <c r="H241" s="8" t="s">
        <v>145</v>
      </c>
      <c r="I241" s="8">
        <v>289666.67</v>
      </c>
      <c r="J241" s="8">
        <v>289666.67</v>
      </c>
      <c r="K241" s="8">
        <f>J241*0.95</f>
        <v>275183.33649999998</v>
      </c>
      <c r="L241" s="49" t="s">
        <v>623</v>
      </c>
      <c r="M241" s="49"/>
      <c r="N241" s="50"/>
      <c r="O241" s="50"/>
      <c r="P241" s="8">
        <v>215134.37</v>
      </c>
      <c r="Q241" s="49" t="s">
        <v>624</v>
      </c>
      <c r="R241" s="49"/>
      <c r="S241" s="9"/>
      <c r="T241" s="1">
        <v>1</v>
      </c>
    </row>
    <row r="242" spans="1:20" ht="11.85" hidden="1" customHeight="1" x14ac:dyDescent="0.2">
      <c r="A242" s="51" t="s">
        <v>287</v>
      </c>
      <c r="B242" s="51"/>
      <c r="C242" s="51"/>
      <c r="D242" s="51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1">
        <v>1</v>
      </c>
    </row>
    <row r="243" spans="1:20" ht="11.85" hidden="1" customHeight="1" x14ac:dyDescent="0.2">
      <c r="A243" s="5"/>
      <c r="B243" s="53" t="s">
        <v>294</v>
      </c>
      <c r="C243" s="53"/>
      <c r="D243" s="53"/>
      <c r="E243" s="53"/>
      <c r="F243" s="6"/>
      <c r="G243" s="7">
        <v>0</v>
      </c>
      <c r="H243" s="8" t="s">
        <v>145</v>
      </c>
      <c r="I243" s="8">
        <v>322124.09000000003</v>
      </c>
      <c r="J243" s="8">
        <v>322124.09000000003</v>
      </c>
      <c r="K243" s="8">
        <v>322716.83</v>
      </c>
      <c r="L243" s="49" t="s">
        <v>625</v>
      </c>
      <c r="M243" s="49"/>
      <c r="N243" s="50"/>
      <c r="O243" s="50"/>
      <c r="P243" s="8">
        <v>7672.66</v>
      </c>
      <c r="Q243" s="49">
        <v>14276.6</v>
      </c>
      <c r="R243" s="49"/>
      <c r="S243" s="9"/>
      <c r="T243" s="1">
        <v>1</v>
      </c>
    </row>
    <row r="244" spans="1:20" ht="11.85" hidden="1" customHeight="1" x14ac:dyDescent="0.2">
      <c r="A244" s="48" t="s">
        <v>289</v>
      </c>
      <c r="B244" s="48"/>
      <c r="C244" s="48"/>
      <c r="D244" s="48"/>
      <c r="E244" s="48"/>
      <c r="F244" s="6"/>
      <c r="G244" s="7">
        <v>0</v>
      </c>
      <c r="H244" s="8" t="s">
        <v>145</v>
      </c>
      <c r="I244" s="8">
        <v>322124.09000000003</v>
      </c>
      <c r="J244" s="8">
        <v>322124.09000000003</v>
      </c>
      <c r="K244" s="8">
        <v>322716.83</v>
      </c>
      <c r="L244" s="49" t="s">
        <v>625</v>
      </c>
      <c r="M244" s="49"/>
      <c r="N244" s="50"/>
      <c r="O244" s="50"/>
      <c r="P244" s="8">
        <v>7672.66</v>
      </c>
      <c r="Q244" s="49">
        <v>14276.6</v>
      </c>
      <c r="R244" s="49"/>
      <c r="S244" s="9"/>
      <c r="T244" s="1">
        <v>1</v>
      </c>
    </row>
    <row r="245" spans="1:20" ht="11.1" hidden="1" customHeight="1" x14ac:dyDescent="0.2">
      <c r="A245" s="51" t="s">
        <v>287</v>
      </c>
      <c r="B245" s="51"/>
      <c r="C245" s="51"/>
      <c r="D245" s="51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1">
        <v>1</v>
      </c>
    </row>
    <row r="246" spans="1:20" ht="11.85" hidden="1" customHeight="1" x14ac:dyDescent="0.2">
      <c r="A246" s="5"/>
      <c r="B246" s="53" t="s">
        <v>295</v>
      </c>
      <c r="C246" s="53"/>
      <c r="D246" s="53"/>
      <c r="E246" s="53"/>
      <c r="F246" s="6"/>
      <c r="G246" s="7">
        <v>0</v>
      </c>
      <c r="H246" s="8" t="s">
        <v>145</v>
      </c>
      <c r="I246" s="8">
        <v>516165.19</v>
      </c>
      <c r="J246" s="8">
        <v>516165.19</v>
      </c>
      <c r="K246" s="8">
        <v>477011.95</v>
      </c>
      <c r="L246" s="49" t="s">
        <v>626</v>
      </c>
      <c r="M246" s="49"/>
      <c r="N246" s="50"/>
      <c r="O246" s="50"/>
      <c r="P246" s="8">
        <v>39153.24</v>
      </c>
      <c r="Q246" s="49" t="s">
        <v>145</v>
      </c>
      <c r="R246" s="49"/>
      <c r="S246" s="9"/>
      <c r="T246" s="1">
        <v>1</v>
      </c>
    </row>
    <row r="247" spans="1:20" ht="11.85" hidden="1" customHeight="1" x14ac:dyDescent="0.2">
      <c r="A247" s="48" t="s">
        <v>289</v>
      </c>
      <c r="B247" s="48"/>
      <c r="C247" s="48"/>
      <c r="D247" s="48"/>
      <c r="E247" s="48"/>
      <c r="F247" s="6"/>
      <c r="G247" s="7">
        <v>0</v>
      </c>
      <c r="H247" s="8" t="s">
        <v>145</v>
      </c>
      <c r="I247" s="8">
        <v>516165.19</v>
      </c>
      <c r="J247" s="8">
        <v>516165.19</v>
      </c>
      <c r="K247" s="8">
        <v>477011.95</v>
      </c>
      <c r="L247" s="49" t="s">
        <v>626</v>
      </c>
      <c r="M247" s="49"/>
      <c r="N247" s="50"/>
      <c r="O247" s="50"/>
      <c r="P247" s="8">
        <v>39153.24</v>
      </c>
      <c r="Q247" s="49" t="s">
        <v>145</v>
      </c>
      <c r="R247" s="49"/>
      <c r="S247" s="9"/>
      <c r="T247" s="1">
        <v>1</v>
      </c>
    </row>
    <row r="248" spans="1:20" ht="11.85" hidden="1" customHeight="1" x14ac:dyDescent="0.2">
      <c r="A248" s="51" t="s">
        <v>287</v>
      </c>
      <c r="B248" s="51"/>
      <c r="C248" s="51"/>
      <c r="D248" s="51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1">
        <v>1</v>
      </c>
    </row>
    <row r="249" spans="1:20" ht="11.1" hidden="1" customHeight="1" x14ac:dyDescent="0.2">
      <c r="A249" s="5"/>
      <c r="B249" s="53" t="s">
        <v>296</v>
      </c>
      <c r="C249" s="53"/>
      <c r="D249" s="53"/>
      <c r="E249" s="53"/>
      <c r="F249" s="6"/>
      <c r="G249" s="7">
        <v>0</v>
      </c>
      <c r="H249" s="8" t="s">
        <v>145</v>
      </c>
      <c r="I249" s="8">
        <v>415026.62</v>
      </c>
      <c r="J249" s="8">
        <v>415026.62</v>
      </c>
      <c r="K249" s="8">
        <v>412318.87</v>
      </c>
      <c r="L249" s="49" t="s">
        <v>627</v>
      </c>
      <c r="M249" s="49"/>
      <c r="N249" s="50"/>
      <c r="O249" s="50"/>
      <c r="P249" s="8">
        <v>2993.35</v>
      </c>
      <c r="Q249" s="49" t="s">
        <v>628</v>
      </c>
      <c r="R249" s="49"/>
      <c r="S249" s="9"/>
      <c r="T249" s="1">
        <v>1</v>
      </c>
    </row>
    <row r="250" spans="1:20" ht="11.85" hidden="1" customHeight="1" x14ac:dyDescent="0.2">
      <c r="A250" s="48" t="s">
        <v>289</v>
      </c>
      <c r="B250" s="48"/>
      <c r="C250" s="48"/>
      <c r="D250" s="48"/>
      <c r="E250" s="48"/>
      <c r="F250" s="6"/>
      <c r="G250" s="7">
        <v>0</v>
      </c>
      <c r="H250" s="8" t="s">
        <v>145</v>
      </c>
      <c r="I250" s="8">
        <v>415026.62</v>
      </c>
      <c r="J250" s="8">
        <v>415026.62</v>
      </c>
      <c r="K250" s="8">
        <v>412318.87</v>
      </c>
      <c r="L250" s="49" t="s">
        <v>627</v>
      </c>
      <c r="M250" s="49"/>
      <c r="N250" s="50"/>
      <c r="O250" s="50"/>
      <c r="P250" s="8">
        <v>2993.35</v>
      </c>
      <c r="Q250" s="49" t="s">
        <v>628</v>
      </c>
      <c r="R250" s="49"/>
      <c r="S250" s="9"/>
      <c r="T250" s="1">
        <v>1</v>
      </c>
    </row>
    <row r="251" spans="1:20" ht="11.85" hidden="1" customHeight="1" x14ac:dyDescent="0.2">
      <c r="A251" s="51" t="s">
        <v>287</v>
      </c>
      <c r="B251" s="51"/>
      <c r="C251" s="51"/>
      <c r="D251" s="51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1">
        <v>1</v>
      </c>
    </row>
    <row r="252" spans="1:20" ht="11.85" hidden="1" customHeight="1" x14ac:dyDescent="0.2">
      <c r="A252" s="5"/>
      <c r="B252" s="53" t="s">
        <v>297</v>
      </c>
      <c r="C252" s="53"/>
      <c r="D252" s="53"/>
      <c r="E252" s="53"/>
      <c r="F252" s="6"/>
      <c r="G252" s="7">
        <v>0</v>
      </c>
      <c r="H252" s="8" t="s">
        <v>145</v>
      </c>
      <c r="I252" s="8">
        <v>423341.85</v>
      </c>
      <c r="J252" s="8">
        <v>423341.85</v>
      </c>
      <c r="K252" s="8">
        <v>413314.31</v>
      </c>
      <c r="L252" s="49" t="s">
        <v>524</v>
      </c>
      <c r="M252" s="49"/>
      <c r="N252" s="50"/>
      <c r="O252" s="50"/>
      <c r="P252" s="8">
        <v>10027.540000000001</v>
      </c>
      <c r="Q252" s="49" t="s">
        <v>145</v>
      </c>
      <c r="R252" s="49"/>
      <c r="S252" s="9"/>
      <c r="T252" s="1">
        <v>1</v>
      </c>
    </row>
    <row r="253" spans="1:20" ht="11.1" hidden="1" customHeight="1" x14ac:dyDescent="0.2">
      <c r="A253" s="48" t="s">
        <v>289</v>
      </c>
      <c r="B253" s="48"/>
      <c r="C253" s="48"/>
      <c r="D253" s="48"/>
      <c r="E253" s="48"/>
      <c r="F253" s="6"/>
      <c r="G253" s="7">
        <v>0</v>
      </c>
      <c r="H253" s="8" t="s">
        <v>145</v>
      </c>
      <c r="I253" s="8">
        <v>423341.85</v>
      </c>
      <c r="J253" s="8">
        <v>423341.85</v>
      </c>
      <c r="K253" s="8">
        <v>413314.31</v>
      </c>
      <c r="L253" s="49" t="s">
        <v>524</v>
      </c>
      <c r="M253" s="49"/>
      <c r="N253" s="50"/>
      <c r="O253" s="50"/>
      <c r="P253" s="8">
        <v>10027.540000000001</v>
      </c>
      <c r="Q253" s="49" t="s">
        <v>145</v>
      </c>
      <c r="R253" s="49"/>
      <c r="S253" s="9"/>
      <c r="T253" s="1">
        <v>1</v>
      </c>
    </row>
    <row r="254" spans="1:20" ht="11.85" hidden="1" customHeight="1" x14ac:dyDescent="0.2">
      <c r="A254" s="51" t="s">
        <v>287</v>
      </c>
      <c r="B254" s="51"/>
      <c r="C254" s="51"/>
      <c r="D254" s="51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1">
        <v>1</v>
      </c>
    </row>
    <row r="255" spans="1:20" ht="11.85" hidden="1" customHeight="1" x14ac:dyDescent="0.2">
      <c r="A255" s="5"/>
      <c r="B255" s="53" t="s">
        <v>298</v>
      </c>
      <c r="C255" s="53"/>
      <c r="D255" s="53"/>
      <c r="E255" s="53"/>
      <c r="F255" s="6"/>
      <c r="G255" s="7">
        <v>0</v>
      </c>
      <c r="H255" s="8" t="s">
        <v>145</v>
      </c>
      <c r="I255" s="8">
        <v>1159308.72</v>
      </c>
      <c r="J255" s="8">
        <v>1159308.72</v>
      </c>
      <c r="K255" s="8">
        <v>1120371.76</v>
      </c>
      <c r="L255" s="49" t="s">
        <v>629</v>
      </c>
      <c r="M255" s="49"/>
      <c r="N255" s="50"/>
      <c r="O255" s="50"/>
      <c r="P255" s="8">
        <v>76606.210000000006</v>
      </c>
      <c r="Q255" s="49">
        <v>37669.25</v>
      </c>
      <c r="R255" s="49"/>
      <c r="S255" s="9"/>
      <c r="T255" s="1">
        <v>1</v>
      </c>
    </row>
    <row r="256" spans="1:20" ht="11.85" hidden="1" customHeight="1" x14ac:dyDescent="0.2">
      <c r="A256" s="48" t="s">
        <v>289</v>
      </c>
      <c r="B256" s="48"/>
      <c r="C256" s="48"/>
      <c r="D256" s="48"/>
      <c r="E256" s="48"/>
      <c r="F256" s="6"/>
      <c r="G256" s="7">
        <v>0</v>
      </c>
      <c r="H256" s="8" t="s">
        <v>145</v>
      </c>
      <c r="I256" s="8">
        <v>1159308.72</v>
      </c>
      <c r="J256" s="8">
        <v>1159308.72</v>
      </c>
      <c r="K256" s="8">
        <v>1120371.76</v>
      </c>
      <c r="L256" s="49" t="s">
        <v>629</v>
      </c>
      <c r="M256" s="49"/>
      <c r="N256" s="50"/>
      <c r="O256" s="50"/>
      <c r="P256" s="8">
        <v>76606.210000000006</v>
      </c>
      <c r="Q256" s="49">
        <v>37669.25</v>
      </c>
      <c r="R256" s="49"/>
      <c r="S256" s="9"/>
      <c r="T256" s="1">
        <v>1</v>
      </c>
    </row>
    <row r="257" spans="1:20" ht="11.1" hidden="1" customHeight="1" x14ac:dyDescent="0.2">
      <c r="A257" s="51" t="s">
        <v>287</v>
      </c>
      <c r="B257" s="51"/>
      <c r="C257" s="51"/>
      <c r="D257" s="51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1">
        <v>1</v>
      </c>
    </row>
    <row r="258" spans="1:20" ht="11.85" hidden="1" customHeight="1" x14ac:dyDescent="0.2">
      <c r="A258" s="5"/>
      <c r="B258" s="53" t="s">
        <v>299</v>
      </c>
      <c r="C258" s="53"/>
      <c r="D258" s="53"/>
      <c r="E258" s="53"/>
      <c r="F258" s="6"/>
      <c r="G258" s="7">
        <v>0</v>
      </c>
      <c r="H258" s="8" t="s">
        <v>145</v>
      </c>
      <c r="I258" s="8">
        <v>3790723.41</v>
      </c>
      <c r="J258" s="8">
        <v>3790723.41</v>
      </c>
      <c r="K258" s="8">
        <v>3645631.97</v>
      </c>
      <c r="L258" s="49" t="s">
        <v>630</v>
      </c>
      <c r="M258" s="49"/>
      <c r="N258" s="50"/>
      <c r="O258" s="50"/>
      <c r="P258" s="8">
        <v>121544.9</v>
      </c>
      <c r="Q258" s="49">
        <v>13868.76</v>
      </c>
      <c r="R258" s="49"/>
      <c r="S258" s="9"/>
      <c r="T258" s="1">
        <v>1</v>
      </c>
    </row>
    <row r="259" spans="1:20" ht="11.1" hidden="1" customHeight="1" x14ac:dyDescent="0.2">
      <c r="A259" s="48" t="s">
        <v>289</v>
      </c>
      <c r="B259" s="48"/>
      <c r="C259" s="48"/>
      <c r="D259" s="48"/>
      <c r="E259" s="48"/>
      <c r="F259" s="6"/>
      <c r="G259" s="7">
        <v>0</v>
      </c>
      <c r="H259" s="8" t="s">
        <v>145</v>
      </c>
      <c r="I259" s="8">
        <v>3790723.41</v>
      </c>
      <c r="J259" s="8">
        <v>3790723.41</v>
      </c>
      <c r="K259" s="8">
        <v>3645631.97</v>
      </c>
      <c r="L259" s="49" t="s">
        <v>630</v>
      </c>
      <c r="M259" s="49"/>
      <c r="N259" s="50"/>
      <c r="O259" s="50"/>
      <c r="P259" s="8">
        <v>121544.9</v>
      </c>
      <c r="Q259" s="49">
        <v>13868.76</v>
      </c>
      <c r="R259" s="49"/>
      <c r="S259" s="9"/>
      <c r="T259" s="1">
        <v>1</v>
      </c>
    </row>
    <row r="260" spans="1:20" ht="11.85" hidden="1" customHeight="1" x14ac:dyDescent="0.2">
      <c r="A260" s="51" t="s">
        <v>300</v>
      </c>
      <c r="B260" s="51"/>
      <c r="C260" s="51"/>
      <c r="D260" s="51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1">
        <v>1</v>
      </c>
    </row>
    <row r="261" spans="1:20" ht="11.85" hidden="1" customHeight="1" x14ac:dyDescent="0.2">
      <c r="A261" s="5"/>
      <c r="B261" s="53" t="s">
        <v>301</v>
      </c>
      <c r="C261" s="53"/>
      <c r="D261" s="53"/>
      <c r="E261" s="53"/>
      <c r="F261" s="6"/>
      <c r="G261" s="7">
        <v>0</v>
      </c>
      <c r="H261" s="8" t="s">
        <v>145</v>
      </c>
      <c r="I261" s="8">
        <v>4746771.0199999996</v>
      </c>
      <c r="J261" s="8">
        <v>4746771.0199999996</v>
      </c>
      <c r="K261" s="8">
        <v>4514452.88</v>
      </c>
      <c r="L261" s="49" t="s">
        <v>386</v>
      </c>
      <c r="M261" s="49"/>
      <c r="N261" s="50"/>
      <c r="O261" s="50"/>
      <c r="P261" s="8">
        <v>319746.81</v>
      </c>
      <c r="Q261" s="49">
        <v>119334.3</v>
      </c>
      <c r="R261" s="49"/>
      <c r="S261" s="9"/>
      <c r="T261" s="1">
        <v>1</v>
      </c>
    </row>
    <row r="262" spans="1:20" ht="11.85" hidden="1" customHeight="1" x14ac:dyDescent="0.2">
      <c r="A262" s="48" t="s">
        <v>302</v>
      </c>
      <c r="B262" s="48"/>
      <c r="C262" s="48"/>
      <c r="D262" s="48"/>
      <c r="E262" s="48"/>
      <c r="F262" s="6"/>
      <c r="G262" s="7">
        <v>0</v>
      </c>
      <c r="H262" s="8" t="s">
        <v>145</v>
      </c>
      <c r="I262" s="8">
        <v>4746771.0199999996</v>
      </c>
      <c r="J262" s="8">
        <v>4746771.0199999996</v>
      </c>
      <c r="K262" s="8">
        <v>4514452.88</v>
      </c>
      <c r="L262" s="49" t="s">
        <v>386</v>
      </c>
      <c r="M262" s="49"/>
      <c r="N262" s="50"/>
      <c r="O262" s="50"/>
      <c r="P262" s="8">
        <v>319746.81</v>
      </c>
      <c r="Q262" s="49">
        <v>119334.3</v>
      </c>
      <c r="R262" s="49"/>
      <c r="S262" s="9"/>
      <c r="T262" s="1">
        <v>1</v>
      </c>
    </row>
    <row r="263" spans="1:20" ht="11.1" hidden="1" customHeight="1" x14ac:dyDescent="0.2">
      <c r="A263" s="51" t="s">
        <v>303</v>
      </c>
      <c r="B263" s="51"/>
      <c r="C263" s="51"/>
      <c r="D263" s="51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1">
        <v>1</v>
      </c>
    </row>
    <row r="264" spans="1:20" ht="11.85" hidden="1" customHeight="1" x14ac:dyDescent="0.2">
      <c r="A264" s="5"/>
      <c r="B264" s="53" t="s">
        <v>304</v>
      </c>
      <c r="C264" s="53"/>
      <c r="D264" s="53"/>
      <c r="E264" s="53"/>
      <c r="F264" s="6"/>
      <c r="G264" s="7">
        <v>0</v>
      </c>
      <c r="H264" s="8" t="s">
        <v>145</v>
      </c>
      <c r="I264" s="8">
        <v>2069434.22</v>
      </c>
      <c r="J264" s="8">
        <v>2069434.22</v>
      </c>
      <c r="K264" s="8">
        <v>2037975.75</v>
      </c>
      <c r="L264" s="49" t="s">
        <v>631</v>
      </c>
      <c r="M264" s="49"/>
      <c r="N264" s="50"/>
      <c r="O264" s="50"/>
      <c r="P264" s="8">
        <v>29883.77</v>
      </c>
      <c r="Q264" s="49" t="s">
        <v>632</v>
      </c>
      <c r="R264" s="49"/>
      <c r="S264" s="9"/>
      <c r="T264" s="1">
        <v>1</v>
      </c>
    </row>
    <row r="265" spans="1:20" ht="11.85" hidden="1" customHeight="1" x14ac:dyDescent="0.2">
      <c r="A265" s="48" t="s">
        <v>305</v>
      </c>
      <c r="B265" s="48"/>
      <c r="C265" s="48"/>
      <c r="D265" s="48"/>
      <c r="E265" s="48"/>
      <c r="F265" s="6"/>
      <c r="G265" s="7">
        <v>0</v>
      </c>
      <c r="H265" s="8" t="s">
        <v>145</v>
      </c>
      <c r="I265" s="8">
        <v>2069434.22</v>
      </c>
      <c r="J265" s="8">
        <v>2069434.22</v>
      </c>
      <c r="K265" s="8">
        <v>2037975.75</v>
      </c>
      <c r="L265" s="49" t="s">
        <v>631</v>
      </c>
      <c r="M265" s="49"/>
      <c r="N265" s="50"/>
      <c r="O265" s="50"/>
      <c r="P265" s="8">
        <v>29883.77</v>
      </c>
      <c r="Q265" s="49" t="s">
        <v>632</v>
      </c>
      <c r="R265" s="49"/>
      <c r="S265" s="9"/>
      <c r="T265" s="1">
        <v>1</v>
      </c>
    </row>
    <row r="266" spans="1:20" ht="11.85" hidden="1" customHeight="1" x14ac:dyDescent="0.2">
      <c r="A266" s="51" t="s">
        <v>303</v>
      </c>
      <c r="B266" s="51"/>
      <c r="C266" s="51"/>
      <c r="D266" s="51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1">
        <v>1</v>
      </c>
    </row>
    <row r="267" spans="1:20" ht="11.1" hidden="1" customHeight="1" x14ac:dyDescent="0.2">
      <c r="A267" s="5"/>
      <c r="B267" s="53" t="s">
        <v>306</v>
      </c>
      <c r="C267" s="53"/>
      <c r="D267" s="53"/>
      <c r="E267" s="53"/>
      <c r="F267" s="6"/>
      <c r="G267" s="7">
        <v>0</v>
      </c>
      <c r="H267" s="8" t="s">
        <v>145</v>
      </c>
      <c r="I267" s="8">
        <v>1201652.67</v>
      </c>
      <c r="J267" s="8">
        <v>1201652.67</v>
      </c>
      <c r="K267" s="8">
        <v>1189076.78</v>
      </c>
      <c r="L267" s="49" t="s">
        <v>360</v>
      </c>
      <c r="M267" s="49"/>
      <c r="N267" s="50"/>
      <c r="O267" s="50"/>
      <c r="P267" s="8">
        <v>15882.19</v>
      </c>
      <c r="Q267" s="49">
        <v>3306.3</v>
      </c>
      <c r="R267" s="49"/>
      <c r="S267" s="9"/>
      <c r="T267" s="1">
        <v>1</v>
      </c>
    </row>
    <row r="268" spans="1:20" ht="11.85" hidden="1" customHeight="1" x14ac:dyDescent="0.2">
      <c r="A268" s="48" t="s">
        <v>305</v>
      </c>
      <c r="B268" s="48"/>
      <c r="C268" s="48"/>
      <c r="D268" s="48"/>
      <c r="E268" s="48"/>
      <c r="F268" s="6"/>
      <c r="G268" s="7">
        <v>0</v>
      </c>
      <c r="H268" s="8" t="s">
        <v>145</v>
      </c>
      <c r="I268" s="8">
        <v>1201652.67</v>
      </c>
      <c r="J268" s="8">
        <v>1201652.67</v>
      </c>
      <c r="K268" s="8">
        <v>1189076.78</v>
      </c>
      <c r="L268" s="49" t="s">
        <v>360</v>
      </c>
      <c r="M268" s="49"/>
      <c r="N268" s="50"/>
      <c r="O268" s="50"/>
      <c r="P268" s="8">
        <v>15882.19</v>
      </c>
      <c r="Q268" s="49">
        <v>3306.3</v>
      </c>
      <c r="R268" s="49"/>
      <c r="S268" s="9"/>
      <c r="T268" s="1">
        <v>1</v>
      </c>
    </row>
    <row r="269" spans="1:20" ht="11.85" hidden="1" customHeight="1" x14ac:dyDescent="0.2">
      <c r="A269" s="51" t="s">
        <v>303</v>
      </c>
      <c r="B269" s="51"/>
      <c r="C269" s="51"/>
      <c r="D269" s="51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1">
        <v>1</v>
      </c>
    </row>
    <row r="270" spans="1:20" ht="11.85" hidden="1" customHeight="1" x14ac:dyDescent="0.2">
      <c r="A270" s="5"/>
      <c r="B270" s="53" t="s">
        <v>307</v>
      </c>
      <c r="C270" s="53"/>
      <c r="D270" s="53"/>
      <c r="E270" s="53"/>
      <c r="F270" s="6"/>
      <c r="G270" s="7">
        <v>0</v>
      </c>
      <c r="H270" s="8" t="s">
        <v>145</v>
      </c>
      <c r="I270" s="8">
        <v>1971450.11</v>
      </c>
      <c r="J270" s="8">
        <v>1971450.11</v>
      </c>
      <c r="K270" s="8">
        <v>1942027.69</v>
      </c>
      <c r="L270" s="49" t="s">
        <v>633</v>
      </c>
      <c r="M270" s="49"/>
      <c r="N270" s="50"/>
      <c r="O270" s="50"/>
      <c r="P270" s="8">
        <v>31339.57</v>
      </c>
      <c r="Q270" s="49">
        <v>1544.91</v>
      </c>
      <c r="R270" s="49"/>
      <c r="S270" s="9"/>
      <c r="T270" s="1">
        <v>1</v>
      </c>
    </row>
    <row r="271" spans="1:20" ht="11.1" hidden="1" customHeight="1" x14ac:dyDescent="0.2">
      <c r="A271" s="48" t="s">
        <v>305</v>
      </c>
      <c r="B271" s="48"/>
      <c r="C271" s="48"/>
      <c r="D271" s="48"/>
      <c r="E271" s="48"/>
      <c r="F271" s="6"/>
      <c r="G271" s="7">
        <v>0</v>
      </c>
      <c r="H271" s="8" t="s">
        <v>145</v>
      </c>
      <c r="I271" s="8">
        <v>1971450.11</v>
      </c>
      <c r="J271" s="8">
        <v>1971450.11</v>
      </c>
      <c r="K271" s="8">
        <v>1942027.69</v>
      </c>
      <c r="L271" s="49" t="s">
        <v>633</v>
      </c>
      <c r="M271" s="49"/>
      <c r="N271" s="50"/>
      <c r="O271" s="50"/>
      <c r="P271" s="8">
        <v>31339.57</v>
      </c>
      <c r="Q271" s="49">
        <v>1544.91</v>
      </c>
      <c r="R271" s="49"/>
      <c r="S271" s="9"/>
      <c r="T271" s="1">
        <v>1</v>
      </c>
    </row>
    <row r="272" spans="1:20" ht="11.85" hidden="1" customHeight="1" x14ac:dyDescent="0.2">
      <c r="A272" s="51" t="s">
        <v>303</v>
      </c>
      <c r="B272" s="51"/>
      <c r="C272" s="51"/>
      <c r="D272" s="51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1">
        <v>1</v>
      </c>
    </row>
    <row r="273" spans="1:20" ht="11.85" customHeight="1" x14ac:dyDescent="0.2">
      <c r="A273" s="5"/>
      <c r="B273" s="53" t="s">
        <v>308</v>
      </c>
      <c r="C273" s="53"/>
      <c r="D273" s="53"/>
      <c r="E273" s="53"/>
      <c r="F273" s="6"/>
      <c r="G273" s="7">
        <v>0</v>
      </c>
      <c r="H273" s="8" t="s">
        <v>145</v>
      </c>
      <c r="I273" s="8">
        <v>166523.43</v>
      </c>
      <c r="J273" s="8">
        <v>166523.43</v>
      </c>
      <c r="K273" s="8">
        <f>J273*0.95</f>
        <v>158197.2585</v>
      </c>
      <c r="L273" s="49" t="s">
        <v>634</v>
      </c>
      <c r="M273" s="49"/>
      <c r="N273" s="50"/>
      <c r="O273" s="50"/>
      <c r="P273" s="8">
        <v>39137.32</v>
      </c>
      <c r="Q273" s="49" t="s">
        <v>145</v>
      </c>
      <c r="R273" s="49"/>
      <c r="S273" s="9"/>
      <c r="T273" s="1">
        <v>1</v>
      </c>
    </row>
    <row r="274" spans="1:20" ht="11.85" customHeight="1" x14ac:dyDescent="0.2">
      <c r="A274" s="48" t="s">
        <v>305</v>
      </c>
      <c r="B274" s="48"/>
      <c r="C274" s="48"/>
      <c r="D274" s="48"/>
      <c r="E274" s="48"/>
      <c r="F274" s="6"/>
      <c r="G274" s="7">
        <v>0</v>
      </c>
      <c r="H274" s="8" t="s">
        <v>145</v>
      </c>
      <c r="I274" s="8">
        <v>166523.43</v>
      </c>
      <c r="J274" s="8">
        <v>166523.43</v>
      </c>
      <c r="K274" s="8">
        <f>J274*0.95</f>
        <v>158197.2585</v>
      </c>
      <c r="L274" s="49" t="s">
        <v>634</v>
      </c>
      <c r="M274" s="49"/>
      <c r="N274" s="50"/>
      <c r="O274" s="50"/>
      <c r="P274" s="8">
        <v>39137.32</v>
      </c>
      <c r="Q274" s="49" t="s">
        <v>145</v>
      </c>
      <c r="R274" s="49"/>
      <c r="S274" s="9"/>
      <c r="T274" s="1">
        <v>1</v>
      </c>
    </row>
    <row r="275" spans="1:20" ht="11.1" hidden="1" customHeight="1" x14ac:dyDescent="0.2">
      <c r="A275" s="51" t="s">
        <v>303</v>
      </c>
      <c r="B275" s="51"/>
      <c r="C275" s="51"/>
      <c r="D275" s="51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1">
        <v>1</v>
      </c>
    </row>
    <row r="276" spans="1:20" ht="11.85" hidden="1" customHeight="1" x14ac:dyDescent="0.2">
      <c r="A276" s="5"/>
      <c r="B276" s="53" t="s">
        <v>310</v>
      </c>
      <c r="C276" s="53"/>
      <c r="D276" s="53"/>
      <c r="E276" s="53"/>
      <c r="F276" s="6"/>
      <c r="G276" s="7">
        <v>0</v>
      </c>
      <c r="H276" s="8" t="s">
        <v>145</v>
      </c>
      <c r="I276" s="8">
        <v>1297445.83</v>
      </c>
      <c r="J276" s="8">
        <v>1297445.83</v>
      </c>
      <c r="K276" s="8">
        <v>1269913.07</v>
      </c>
      <c r="L276" s="49" t="s">
        <v>635</v>
      </c>
      <c r="M276" s="49"/>
      <c r="N276" s="50"/>
      <c r="O276" s="50"/>
      <c r="P276" s="8">
        <v>27532.76</v>
      </c>
      <c r="Q276" s="49" t="s">
        <v>145</v>
      </c>
      <c r="R276" s="49"/>
      <c r="S276" s="9"/>
      <c r="T276" s="1">
        <v>1</v>
      </c>
    </row>
    <row r="277" spans="1:20" ht="11.85" hidden="1" customHeight="1" x14ac:dyDescent="0.2">
      <c r="A277" s="48" t="s">
        <v>305</v>
      </c>
      <c r="B277" s="48"/>
      <c r="C277" s="48"/>
      <c r="D277" s="48"/>
      <c r="E277" s="48"/>
      <c r="F277" s="6"/>
      <c r="G277" s="7">
        <v>0</v>
      </c>
      <c r="H277" s="8" t="s">
        <v>145</v>
      </c>
      <c r="I277" s="8">
        <v>1297445.83</v>
      </c>
      <c r="J277" s="8">
        <v>1297445.83</v>
      </c>
      <c r="K277" s="8">
        <v>1269913.07</v>
      </c>
      <c r="L277" s="49" t="s">
        <v>635</v>
      </c>
      <c r="M277" s="49"/>
      <c r="N277" s="50"/>
      <c r="O277" s="50"/>
      <c r="P277" s="8">
        <v>27532.76</v>
      </c>
      <c r="Q277" s="49" t="s">
        <v>145</v>
      </c>
      <c r="R277" s="49"/>
      <c r="S277" s="9"/>
      <c r="T277" s="1">
        <v>1</v>
      </c>
    </row>
    <row r="278" spans="1:20" ht="11.85" hidden="1" customHeight="1" x14ac:dyDescent="0.2">
      <c r="A278" s="51" t="s">
        <v>311</v>
      </c>
      <c r="B278" s="51"/>
      <c r="C278" s="51"/>
      <c r="D278" s="51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1">
        <v>1</v>
      </c>
    </row>
    <row r="279" spans="1:20" ht="11.1" hidden="1" customHeight="1" x14ac:dyDescent="0.2">
      <c r="A279" s="5"/>
      <c r="B279" s="53" t="s">
        <v>312</v>
      </c>
      <c r="C279" s="53"/>
      <c r="D279" s="53"/>
      <c r="E279" s="53"/>
      <c r="F279" s="6"/>
      <c r="G279" s="7">
        <v>0</v>
      </c>
      <c r="H279" s="8" t="s">
        <v>145</v>
      </c>
      <c r="I279" s="8">
        <v>16849124</v>
      </c>
      <c r="J279" s="8">
        <v>16849124</v>
      </c>
      <c r="K279" s="8">
        <v>16339975.58</v>
      </c>
      <c r="L279" s="49" t="s">
        <v>636</v>
      </c>
      <c r="M279" s="49"/>
      <c r="N279" s="50"/>
      <c r="O279" s="50"/>
      <c r="P279" s="8">
        <v>866487.93</v>
      </c>
      <c r="Q279" s="49">
        <v>364662.33</v>
      </c>
      <c r="R279" s="49"/>
      <c r="S279" s="9"/>
      <c r="T279" s="1">
        <v>1</v>
      </c>
    </row>
    <row r="280" spans="1:20" ht="11.85" hidden="1" customHeight="1" x14ac:dyDescent="0.2">
      <c r="A280" s="48" t="s">
        <v>313</v>
      </c>
      <c r="B280" s="48"/>
      <c r="C280" s="48"/>
      <c r="D280" s="48"/>
      <c r="E280" s="48"/>
      <c r="F280" s="6"/>
      <c r="G280" s="7">
        <v>0</v>
      </c>
      <c r="H280" s="8" t="s">
        <v>145</v>
      </c>
      <c r="I280" s="8">
        <v>16849124</v>
      </c>
      <c r="J280" s="8">
        <v>16849124</v>
      </c>
      <c r="K280" s="8">
        <v>16339975.58</v>
      </c>
      <c r="L280" s="49" t="s">
        <v>636</v>
      </c>
      <c r="M280" s="49"/>
      <c r="N280" s="50"/>
      <c r="O280" s="50"/>
      <c r="P280" s="8">
        <v>866487.93</v>
      </c>
      <c r="Q280" s="49">
        <v>364662.33</v>
      </c>
      <c r="R280" s="49"/>
      <c r="S280" s="9"/>
      <c r="T280" s="1">
        <v>1</v>
      </c>
    </row>
    <row r="281" spans="1:20" ht="11.85" hidden="1" customHeight="1" x14ac:dyDescent="0.2">
      <c r="A281" s="51" t="s">
        <v>314</v>
      </c>
      <c r="B281" s="51"/>
      <c r="C281" s="51"/>
      <c r="D281" s="51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1">
        <v>1</v>
      </c>
    </row>
    <row r="282" spans="1:20" ht="11.85" hidden="1" customHeight="1" x14ac:dyDescent="0.2">
      <c r="A282" s="5"/>
      <c r="B282" s="53" t="s">
        <v>315</v>
      </c>
      <c r="C282" s="53"/>
      <c r="D282" s="53"/>
      <c r="E282" s="53"/>
      <c r="F282" s="6"/>
      <c r="G282" s="7">
        <v>0</v>
      </c>
      <c r="H282" s="8" t="s">
        <v>145</v>
      </c>
      <c r="I282" s="8">
        <v>626690.27</v>
      </c>
      <c r="J282" s="8">
        <v>626690.27</v>
      </c>
      <c r="K282" s="8">
        <f>J282</f>
        <v>626690.27</v>
      </c>
      <c r="L282" s="49" t="s">
        <v>637</v>
      </c>
      <c r="M282" s="49"/>
      <c r="N282" s="50"/>
      <c r="O282" s="50"/>
      <c r="P282" s="8">
        <v>6791.63</v>
      </c>
      <c r="Q282" s="49">
        <v>84952.67</v>
      </c>
      <c r="R282" s="49"/>
      <c r="S282" s="9"/>
      <c r="T282" s="1">
        <v>1</v>
      </c>
    </row>
    <row r="283" spans="1:20" ht="11.1" hidden="1" customHeight="1" x14ac:dyDescent="0.2">
      <c r="A283" s="48" t="s">
        <v>316</v>
      </c>
      <c r="B283" s="48"/>
      <c r="C283" s="48"/>
      <c r="D283" s="48"/>
      <c r="E283" s="48"/>
      <c r="F283" s="6"/>
      <c r="G283" s="7">
        <v>0</v>
      </c>
      <c r="H283" s="8" t="s">
        <v>145</v>
      </c>
      <c r="I283" s="8">
        <v>626690.27</v>
      </c>
      <c r="J283" s="8">
        <v>626690.27</v>
      </c>
      <c r="K283" s="8">
        <f>J283</f>
        <v>626690.27</v>
      </c>
      <c r="L283" s="49" t="s">
        <v>637</v>
      </c>
      <c r="M283" s="49"/>
      <c r="N283" s="50"/>
      <c r="O283" s="50"/>
      <c r="P283" s="8">
        <v>6791.63</v>
      </c>
      <c r="Q283" s="49">
        <v>84952.67</v>
      </c>
      <c r="R283" s="49"/>
      <c r="S283" s="9"/>
      <c r="T283" s="1">
        <v>1</v>
      </c>
    </row>
    <row r="284" spans="1:20" ht="11.85" hidden="1" customHeight="1" x14ac:dyDescent="0.2">
      <c r="A284" s="51" t="s">
        <v>314</v>
      </c>
      <c r="B284" s="51"/>
      <c r="C284" s="51"/>
      <c r="D284" s="51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1">
        <v>1</v>
      </c>
    </row>
    <row r="285" spans="1:20" ht="11.85" hidden="1" customHeight="1" x14ac:dyDescent="0.2">
      <c r="A285" s="5"/>
      <c r="B285" s="53" t="s">
        <v>317</v>
      </c>
      <c r="C285" s="53"/>
      <c r="D285" s="53"/>
      <c r="E285" s="53"/>
      <c r="F285" s="6"/>
      <c r="G285" s="7">
        <v>0</v>
      </c>
      <c r="H285" s="8" t="s">
        <v>145</v>
      </c>
      <c r="I285" s="8">
        <v>688162.06</v>
      </c>
      <c r="J285" s="8">
        <v>688162.06</v>
      </c>
      <c r="K285" s="8">
        <v>677224.42</v>
      </c>
      <c r="L285" s="49" t="s">
        <v>611</v>
      </c>
      <c r="M285" s="49"/>
      <c r="N285" s="50"/>
      <c r="O285" s="50"/>
      <c r="P285" s="8">
        <v>29807.84</v>
      </c>
      <c r="Q285" s="49">
        <v>18870.2</v>
      </c>
      <c r="R285" s="49"/>
      <c r="S285" s="9"/>
      <c r="T285" s="1">
        <v>1</v>
      </c>
    </row>
    <row r="286" spans="1:20" ht="11.85" hidden="1" customHeight="1" x14ac:dyDescent="0.2">
      <c r="A286" s="48" t="s">
        <v>316</v>
      </c>
      <c r="B286" s="48"/>
      <c r="C286" s="48"/>
      <c r="D286" s="48"/>
      <c r="E286" s="48"/>
      <c r="F286" s="6"/>
      <c r="G286" s="7">
        <v>0</v>
      </c>
      <c r="H286" s="8" t="s">
        <v>145</v>
      </c>
      <c r="I286" s="8">
        <v>688162.06</v>
      </c>
      <c r="J286" s="8">
        <v>688162.06</v>
      </c>
      <c r="K286" s="8">
        <v>677224.42</v>
      </c>
      <c r="L286" s="49" t="s">
        <v>611</v>
      </c>
      <c r="M286" s="49"/>
      <c r="N286" s="50"/>
      <c r="O286" s="50"/>
      <c r="P286" s="8">
        <v>29807.84</v>
      </c>
      <c r="Q286" s="49">
        <v>18870.2</v>
      </c>
      <c r="R286" s="49"/>
      <c r="S286" s="9"/>
      <c r="T286" s="1">
        <v>1</v>
      </c>
    </row>
    <row r="287" spans="1:20" ht="11.1" hidden="1" customHeight="1" x14ac:dyDescent="0.2">
      <c r="A287" s="51" t="s">
        <v>314</v>
      </c>
      <c r="B287" s="51"/>
      <c r="C287" s="51"/>
      <c r="D287" s="51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1">
        <v>1</v>
      </c>
    </row>
    <row r="288" spans="1:20" ht="11.85" customHeight="1" x14ac:dyDescent="0.2">
      <c r="A288" s="5"/>
      <c r="B288" s="53" t="s">
        <v>318</v>
      </c>
      <c r="C288" s="53"/>
      <c r="D288" s="53"/>
      <c r="E288" s="53"/>
      <c r="F288" s="6"/>
      <c r="G288" s="7">
        <v>0</v>
      </c>
      <c r="H288" s="8" t="s">
        <v>145</v>
      </c>
      <c r="I288" s="8">
        <v>12370371.27</v>
      </c>
      <c r="J288" s="8">
        <v>1237037.27</v>
      </c>
      <c r="K288" s="8">
        <f>J288*0.95</f>
        <v>1175185.4065</v>
      </c>
      <c r="L288" s="49" t="s">
        <v>638</v>
      </c>
      <c r="M288" s="49"/>
      <c r="N288" s="50"/>
      <c r="O288" s="50"/>
      <c r="P288" s="8">
        <v>11203508.039999999</v>
      </c>
      <c r="Q288" s="49">
        <v>10115.41</v>
      </c>
      <c r="R288" s="49"/>
      <c r="S288" s="9"/>
      <c r="T288" s="1">
        <v>1</v>
      </c>
    </row>
    <row r="289" spans="1:20" ht="11.85" customHeight="1" x14ac:dyDescent="0.2">
      <c r="A289" s="48" t="s">
        <v>316</v>
      </c>
      <c r="B289" s="48"/>
      <c r="C289" s="48"/>
      <c r="D289" s="48"/>
      <c r="E289" s="48"/>
      <c r="F289" s="6"/>
      <c r="G289" s="7">
        <v>0</v>
      </c>
      <c r="H289" s="8" t="s">
        <v>145</v>
      </c>
      <c r="I289" s="8">
        <v>12370371.27</v>
      </c>
      <c r="J289" s="8">
        <v>12370371.27</v>
      </c>
      <c r="K289" s="8">
        <f>J289*0.95</f>
        <v>11751852.706499999</v>
      </c>
      <c r="L289" s="49" t="s">
        <v>638</v>
      </c>
      <c r="M289" s="49"/>
      <c r="N289" s="50"/>
      <c r="O289" s="50"/>
      <c r="P289" s="8">
        <v>11203508.039999999</v>
      </c>
      <c r="Q289" s="49">
        <v>10115.41</v>
      </c>
      <c r="R289" s="49"/>
      <c r="S289" s="9"/>
      <c r="T289" s="1">
        <v>1</v>
      </c>
    </row>
    <row r="290" spans="1:20" ht="11.85" hidden="1" customHeight="1" x14ac:dyDescent="0.2">
      <c r="A290" s="51" t="s">
        <v>314</v>
      </c>
      <c r="B290" s="51"/>
      <c r="C290" s="51"/>
      <c r="D290" s="51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1">
        <v>1</v>
      </c>
    </row>
    <row r="291" spans="1:20" ht="11.1" hidden="1" customHeight="1" x14ac:dyDescent="0.2">
      <c r="A291" s="5"/>
      <c r="B291" s="53" t="s">
        <v>319</v>
      </c>
      <c r="C291" s="53"/>
      <c r="D291" s="53"/>
      <c r="E291" s="53"/>
      <c r="F291" s="6"/>
      <c r="G291" s="7">
        <v>0</v>
      </c>
      <c r="H291" s="8" t="s">
        <v>145</v>
      </c>
      <c r="I291" s="8">
        <v>303689.05</v>
      </c>
      <c r="J291" s="8">
        <v>303689.05</v>
      </c>
      <c r="K291" s="8">
        <v>301675.23</v>
      </c>
      <c r="L291" s="49" t="s">
        <v>394</v>
      </c>
      <c r="M291" s="49"/>
      <c r="N291" s="50"/>
      <c r="O291" s="50"/>
      <c r="P291" s="8">
        <v>2448.02</v>
      </c>
      <c r="Q291" s="49" t="s">
        <v>639</v>
      </c>
      <c r="R291" s="49"/>
      <c r="S291" s="9"/>
      <c r="T291" s="1">
        <v>1</v>
      </c>
    </row>
    <row r="292" spans="1:20" ht="11.85" hidden="1" customHeight="1" x14ac:dyDescent="0.2">
      <c r="A292" s="48" t="s">
        <v>316</v>
      </c>
      <c r="B292" s="48"/>
      <c r="C292" s="48"/>
      <c r="D292" s="48"/>
      <c r="E292" s="48"/>
      <c r="F292" s="6"/>
      <c r="G292" s="7">
        <v>0</v>
      </c>
      <c r="H292" s="8" t="s">
        <v>145</v>
      </c>
      <c r="I292" s="8">
        <v>303689.05</v>
      </c>
      <c r="J292" s="8">
        <v>303689.05</v>
      </c>
      <c r="K292" s="8">
        <v>301675.23</v>
      </c>
      <c r="L292" s="49" t="s">
        <v>394</v>
      </c>
      <c r="M292" s="49"/>
      <c r="N292" s="50"/>
      <c r="O292" s="50"/>
      <c r="P292" s="8">
        <v>2448.02</v>
      </c>
      <c r="Q292" s="49" t="s">
        <v>639</v>
      </c>
      <c r="R292" s="49"/>
      <c r="S292" s="9"/>
      <c r="T292" s="1">
        <v>1</v>
      </c>
    </row>
    <row r="293" spans="1:20" ht="11.85" hidden="1" customHeight="1" x14ac:dyDescent="0.2">
      <c r="A293" s="51" t="s">
        <v>320</v>
      </c>
      <c r="B293" s="51"/>
      <c r="C293" s="51"/>
      <c r="D293" s="51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1">
        <v>1</v>
      </c>
    </row>
    <row r="294" spans="1:20" ht="11.85" customHeight="1" x14ac:dyDescent="0.2">
      <c r="A294" s="5"/>
      <c r="B294" s="53" t="s">
        <v>321</v>
      </c>
      <c r="C294" s="53"/>
      <c r="D294" s="53"/>
      <c r="E294" s="53"/>
      <c r="F294" s="6"/>
      <c r="G294" s="7">
        <v>0</v>
      </c>
      <c r="H294" s="8" t="s">
        <v>145</v>
      </c>
      <c r="I294" s="8">
        <v>53500245.890000001</v>
      </c>
      <c r="J294" s="8">
        <v>53500245.890000001</v>
      </c>
      <c r="K294" s="8">
        <f>J294*0.95</f>
        <v>50825233.5955</v>
      </c>
      <c r="L294" s="49" t="s">
        <v>640</v>
      </c>
      <c r="M294" s="49"/>
      <c r="N294" s="50"/>
      <c r="O294" s="50"/>
      <c r="P294" s="8">
        <v>10219454.73</v>
      </c>
      <c r="Q294" s="49">
        <v>2277353.35</v>
      </c>
      <c r="R294" s="49"/>
      <c r="S294" s="9"/>
      <c r="T294" s="1">
        <v>1</v>
      </c>
    </row>
    <row r="295" spans="1:20" ht="11.1" customHeight="1" x14ac:dyDescent="0.2">
      <c r="A295" s="48" t="s">
        <v>322</v>
      </c>
      <c r="B295" s="48"/>
      <c r="C295" s="48"/>
      <c r="D295" s="48"/>
      <c r="E295" s="48"/>
      <c r="F295" s="6"/>
      <c r="G295" s="7">
        <v>0</v>
      </c>
      <c r="H295" s="8" t="s">
        <v>145</v>
      </c>
      <c r="I295" s="8">
        <v>53500245.890000001</v>
      </c>
      <c r="J295" s="8">
        <v>53500245.890000001</v>
      </c>
      <c r="K295" s="8">
        <f>J295*0.95</f>
        <v>50825233.5955</v>
      </c>
      <c r="L295" s="49" t="s">
        <v>640</v>
      </c>
      <c r="M295" s="49"/>
      <c r="N295" s="50"/>
      <c r="O295" s="50"/>
      <c r="P295" s="8">
        <v>10219454.73</v>
      </c>
      <c r="Q295" s="49">
        <v>2277353.35</v>
      </c>
      <c r="R295" s="49"/>
      <c r="S295" s="9"/>
      <c r="T295" s="1">
        <v>1</v>
      </c>
    </row>
    <row r="296" spans="1:20" ht="11.85" hidden="1" customHeight="1" x14ac:dyDescent="0.2">
      <c r="A296" s="51" t="s">
        <v>323</v>
      </c>
      <c r="B296" s="51"/>
      <c r="C296" s="51"/>
      <c r="D296" s="51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1">
        <v>1</v>
      </c>
    </row>
    <row r="297" spans="1:20" ht="11.85" hidden="1" customHeight="1" x14ac:dyDescent="0.2">
      <c r="A297" s="5"/>
      <c r="B297" s="53" t="s">
        <v>324</v>
      </c>
      <c r="C297" s="53"/>
      <c r="D297" s="53"/>
      <c r="E297" s="53"/>
      <c r="F297" s="6"/>
      <c r="G297" s="7">
        <v>0</v>
      </c>
      <c r="H297" s="8" t="s">
        <v>145</v>
      </c>
      <c r="I297" s="8">
        <v>5557776.29</v>
      </c>
      <c r="J297" s="8">
        <v>5557776.29</v>
      </c>
      <c r="K297" s="8">
        <v>5299045.84</v>
      </c>
      <c r="L297" s="49" t="s">
        <v>641</v>
      </c>
      <c r="M297" s="49"/>
      <c r="N297" s="50"/>
      <c r="O297" s="50"/>
      <c r="P297" s="8">
        <v>439615.57</v>
      </c>
      <c r="Q297" s="49">
        <v>185705.98</v>
      </c>
      <c r="R297" s="49"/>
      <c r="S297" s="9"/>
      <c r="T297" s="1">
        <v>1</v>
      </c>
    </row>
    <row r="298" spans="1:20" ht="11.85" hidden="1" customHeight="1" x14ac:dyDescent="0.2">
      <c r="A298" s="48" t="s">
        <v>325</v>
      </c>
      <c r="B298" s="48"/>
      <c r="C298" s="48"/>
      <c r="D298" s="48"/>
      <c r="E298" s="48"/>
      <c r="F298" s="6"/>
      <c r="G298" s="7">
        <v>0</v>
      </c>
      <c r="H298" s="8" t="s">
        <v>145</v>
      </c>
      <c r="I298" s="8">
        <v>5557776.29</v>
      </c>
      <c r="J298" s="8">
        <v>5557776.29</v>
      </c>
      <c r="K298" s="8">
        <v>5299045.84</v>
      </c>
      <c r="L298" s="49" t="s">
        <v>641</v>
      </c>
      <c r="M298" s="49"/>
      <c r="N298" s="50"/>
      <c r="O298" s="50"/>
      <c r="P298" s="8">
        <v>439615.57</v>
      </c>
      <c r="Q298" s="49">
        <v>185705.98</v>
      </c>
      <c r="R298" s="49"/>
      <c r="S298" s="9"/>
      <c r="T298" s="1">
        <v>1</v>
      </c>
    </row>
    <row r="299" spans="1:20" ht="11.1" hidden="1" customHeight="1" x14ac:dyDescent="0.2">
      <c r="A299" s="51" t="s">
        <v>323</v>
      </c>
      <c r="B299" s="51"/>
      <c r="C299" s="51"/>
      <c r="D299" s="51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1">
        <v>1</v>
      </c>
    </row>
    <row r="300" spans="1:20" ht="11.85" customHeight="1" x14ac:dyDescent="0.2">
      <c r="A300" s="5"/>
      <c r="B300" s="53" t="s">
        <v>326</v>
      </c>
      <c r="C300" s="53"/>
      <c r="D300" s="53"/>
      <c r="E300" s="53"/>
      <c r="F300" s="6"/>
      <c r="G300" s="7">
        <v>0</v>
      </c>
      <c r="H300" s="8" t="s">
        <v>145</v>
      </c>
      <c r="I300" s="8">
        <v>1808218.71</v>
      </c>
      <c r="J300" s="8">
        <v>1808218.71</v>
      </c>
      <c r="K300" s="8">
        <f>J300*0.95</f>
        <v>1717807.7744999998</v>
      </c>
      <c r="L300" s="49" t="s">
        <v>642</v>
      </c>
      <c r="M300" s="49"/>
      <c r="N300" s="50"/>
      <c r="O300" s="50"/>
      <c r="P300" s="8">
        <v>408382.19</v>
      </c>
      <c r="Q300" s="49">
        <v>20687.740000000002</v>
      </c>
      <c r="R300" s="49"/>
      <c r="S300" s="9"/>
      <c r="T300" s="1">
        <v>1</v>
      </c>
    </row>
    <row r="301" spans="1:20" ht="11.1" customHeight="1" x14ac:dyDescent="0.2">
      <c r="A301" s="48" t="s">
        <v>325</v>
      </c>
      <c r="B301" s="48"/>
      <c r="C301" s="48"/>
      <c r="D301" s="48"/>
      <c r="E301" s="48"/>
      <c r="F301" s="6"/>
      <c r="G301" s="7">
        <v>0</v>
      </c>
      <c r="H301" s="8" t="s">
        <v>145</v>
      </c>
      <c r="I301" s="8">
        <v>1808218.71</v>
      </c>
      <c r="J301" s="8">
        <v>1808218.71</v>
      </c>
      <c r="K301" s="8">
        <f>J301*0.95</f>
        <v>1717807.7744999998</v>
      </c>
      <c r="L301" s="49" t="s">
        <v>642</v>
      </c>
      <c r="M301" s="49"/>
      <c r="N301" s="50"/>
      <c r="O301" s="50"/>
      <c r="P301" s="8">
        <v>408382.19</v>
      </c>
      <c r="Q301" s="49">
        <v>20687.740000000002</v>
      </c>
      <c r="R301" s="49"/>
      <c r="S301" s="9"/>
      <c r="T301" s="1">
        <v>1</v>
      </c>
    </row>
    <row r="302" spans="1:20" ht="11.85" hidden="1" customHeight="1" x14ac:dyDescent="0.2">
      <c r="A302" s="51" t="s">
        <v>323</v>
      </c>
      <c r="B302" s="51"/>
      <c r="C302" s="51"/>
      <c r="D302" s="51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1">
        <v>1</v>
      </c>
    </row>
    <row r="303" spans="1:20" ht="11.85" hidden="1" customHeight="1" x14ac:dyDescent="0.2">
      <c r="A303" s="5"/>
      <c r="B303" s="53" t="s">
        <v>327</v>
      </c>
      <c r="C303" s="53"/>
      <c r="D303" s="53"/>
      <c r="E303" s="53"/>
      <c r="F303" s="6"/>
      <c r="G303" s="7">
        <v>0</v>
      </c>
      <c r="H303" s="8" t="s">
        <v>145</v>
      </c>
      <c r="I303" s="8">
        <v>2505573.7599999998</v>
      </c>
      <c r="J303" s="8">
        <v>2505573.7599999998</v>
      </c>
      <c r="K303" s="8">
        <v>2478607.27</v>
      </c>
      <c r="L303" s="49" t="s">
        <v>643</v>
      </c>
      <c r="M303" s="49"/>
      <c r="N303" s="50"/>
      <c r="O303" s="50"/>
      <c r="P303" s="8">
        <v>151256.74</v>
      </c>
      <c r="Q303" s="49">
        <v>118966.75</v>
      </c>
      <c r="R303" s="49"/>
      <c r="S303" s="9"/>
      <c r="T303" s="1">
        <v>1</v>
      </c>
    </row>
    <row r="304" spans="1:20" ht="11.85" hidden="1" customHeight="1" x14ac:dyDescent="0.2">
      <c r="A304" s="48" t="s">
        <v>325</v>
      </c>
      <c r="B304" s="48"/>
      <c r="C304" s="48"/>
      <c r="D304" s="48"/>
      <c r="E304" s="48"/>
      <c r="F304" s="6"/>
      <c r="G304" s="7">
        <v>0</v>
      </c>
      <c r="H304" s="8" t="s">
        <v>145</v>
      </c>
      <c r="I304" s="8">
        <v>2505573.7599999998</v>
      </c>
      <c r="J304" s="8">
        <v>2505573.7599999998</v>
      </c>
      <c r="K304" s="8">
        <v>2478607.27</v>
      </c>
      <c r="L304" s="49" t="s">
        <v>643</v>
      </c>
      <c r="M304" s="49"/>
      <c r="N304" s="50"/>
      <c r="O304" s="50"/>
      <c r="P304" s="8">
        <v>151256.74</v>
      </c>
      <c r="Q304" s="49">
        <v>118966.75</v>
      </c>
      <c r="R304" s="49"/>
      <c r="S304" s="9"/>
      <c r="T304" s="1">
        <v>1</v>
      </c>
    </row>
    <row r="305" spans="1:20" ht="11.1" hidden="1" customHeight="1" x14ac:dyDescent="0.2">
      <c r="A305" s="51" t="s">
        <v>323</v>
      </c>
      <c r="B305" s="51"/>
      <c r="C305" s="51"/>
      <c r="D305" s="51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1">
        <v>1</v>
      </c>
    </row>
    <row r="306" spans="1:20" ht="11.85" hidden="1" customHeight="1" x14ac:dyDescent="0.2">
      <c r="A306" s="5"/>
      <c r="B306" s="53" t="s">
        <v>328</v>
      </c>
      <c r="C306" s="53"/>
      <c r="D306" s="53"/>
      <c r="E306" s="53"/>
      <c r="F306" s="6"/>
      <c r="G306" s="7">
        <v>0</v>
      </c>
      <c r="H306" s="8" t="s">
        <v>145</v>
      </c>
      <c r="I306" s="8">
        <v>3971547.44</v>
      </c>
      <c r="J306" s="8">
        <v>3971547.44</v>
      </c>
      <c r="K306" s="8">
        <v>3808362.29</v>
      </c>
      <c r="L306" s="49" t="s">
        <v>644</v>
      </c>
      <c r="M306" s="49"/>
      <c r="N306" s="50"/>
      <c r="O306" s="50"/>
      <c r="P306" s="8">
        <v>306665.74</v>
      </c>
      <c r="Q306" s="49">
        <v>138582.98000000001</v>
      </c>
      <c r="R306" s="49"/>
      <c r="S306" s="9"/>
      <c r="T306" s="1">
        <v>1</v>
      </c>
    </row>
    <row r="307" spans="1:20" ht="11.85" hidden="1" customHeight="1" x14ac:dyDescent="0.2">
      <c r="A307" s="48" t="s">
        <v>325</v>
      </c>
      <c r="B307" s="48"/>
      <c r="C307" s="48"/>
      <c r="D307" s="48"/>
      <c r="E307" s="48"/>
      <c r="F307" s="6"/>
      <c r="G307" s="7">
        <v>0</v>
      </c>
      <c r="H307" s="8" t="s">
        <v>145</v>
      </c>
      <c r="I307" s="8">
        <v>3971547.44</v>
      </c>
      <c r="J307" s="8">
        <v>3971547.44</v>
      </c>
      <c r="K307" s="8">
        <v>3808362.29</v>
      </c>
      <c r="L307" s="49" t="s">
        <v>644</v>
      </c>
      <c r="M307" s="49"/>
      <c r="N307" s="50"/>
      <c r="O307" s="50"/>
      <c r="P307" s="8">
        <v>306665.74</v>
      </c>
      <c r="Q307" s="49">
        <v>138582.98000000001</v>
      </c>
      <c r="R307" s="49"/>
      <c r="S307" s="9"/>
      <c r="T307" s="1">
        <v>1</v>
      </c>
    </row>
    <row r="308" spans="1:20" ht="11.85" hidden="1" customHeight="1" x14ac:dyDescent="0.2">
      <c r="A308" s="51" t="s">
        <v>323</v>
      </c>
      <c r="B308" s="51"/>
      <c r="C308" s="51"/>
      <c r="D308" s="51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1">
        <v>1</v>
      </c>
    </row>
    <row r="309" spans="1:20" ht="11.1" hidden="1" customHeight="1" x14ac:dyDescent="0.2">
      <c r="A309" s="5"/>
      <c r="B309" s="53" t="s">
        <v>329</v>
      </c>
      <c r="C309" s="53"/>
      <c r="D309" s="53"/>
      <c r="E309" s="53"/>
      <c r="F309" s="6"/>
      <c r="G309" s="7">
        <v>0</v>
      </c>
      <c r="H309" s="8" t="s">
        <v>145</v>
      </c>
      <c r="I309" s="8">
        <v>4051723.45</v>
      </c>
      <c r="J309" s="8">
        <v>4051723.45</v>
      </c>
      <c r="K309" s="8">
        <v>3880493.01</v>
      </c>
      <c r="L309" s="49" t="s">
        <v>645</v>
      </c>
      <c r="M309" s="49"/>
      <c r="N309" s="50"/>
      <c r="O309" s="50"/>
      <c r="P309" s="8">
        <v>333444.53000000003</v>
      </c>
      <c r="Q309" s="49">
        <v>166040.28</v>
      </c>
      <c r="R309" s="49"/>
      <c r="S309" s="9"/>
      <c r="T309" s="1">
        <v>1</v>
      </c>
    </row>
    <row r="310" spans="1:20" ht="11.85" hidden="1" customHeight="1" x14ac:dyDescent="0.2">
      <c r="A310" s="48" t="s">
        <v>325</v>
      </c>
      <c r="B310" s="48"/>
      <c r="C310" s="48"/>
      <c r="D310" s="48"/>
      <c r="E310" s="48"/>
      <c r="F310" s="6"/>
      <c r="G310" s="7">
        <v>0</v>
      </c>
      <c r="H310" s="8" t="s">
        <v>145</v>
      </c>
      <c r="I310" s="8">
        <v>4051723.45</v>
      </c>
      <c r="J310" s="8">
        <v>4051723.45</v>
      </c>
      <c r="K310" s="8">
        <v>3880493.01</v>
      </c>
      <c r="L310" s="49" t="s">
        <v>645</v>
      </c>
      <c r="M310" s="49"/>
      <c r="N310" s="50"/>
      <c r="O310" s="50"/>
      <c r="P310" s="8">
        <v>333444.53000000003</v>
      </c>
      <c r="Q310" s="49">
        <v>166040.28</v>
      </c>
      <c r="R310" s="49"/>
      <c r="S310" s="9"/>
      <c r="T310" s="1">
        <v>1</v>
      </c>
    </row>
    <row r="311" spans="1:20" ht="11.85" hidden="1" customHeight="1" x14ac:dyDescent="0.2">
      <c r="A311" s="51" t="s">
        <v>330</v>
      </c>
      <c r="B311" s="51"/>
      <c r="C311" s="51"/>
      <c r="D311" s="51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1">
        <v>1</v>
      </c>
    </row>
    <row r="312" spans="1:20" ht="11.85" hidden="1" customHeight="1" x14ac:dyDescent="0.2">
      <c r="A312" s="5"/>
      <c r="B312" s="53" t="s">
        <v>331</v>
      </c>
      <c r="C312" s="53"/>
      <c r="D312" s="53"/>
      <c r="E312" s="53"/>
      <c r="F312" s="6"/>
      <c r="G312" s="7">
        <v>0</v>
      </c>
      <c r="H312" s="8" t="s">
        <v>145</v>
      </c>
      <c r="I312" s="8">
        <v>8836279.9199999999</v>
      </c>
      <c r="J312" s="8">
        <v>8836279.9199999999</v>
      </c>
      <c r="K312" s="8">
        <v>8833366.2699999996</v>
      </c>
      <c r="L312" s="49" t="s">
        <v>646</v>
      </c>
      <c r="M312" s="49"/>
      <c r="N312" s="50"/>
      <c r="O312" s="50"/>
      <c r="P312" s="8">
        <v>616812.68000000005</v>
      </c>
      <c r="Q312" s="49">
        <v>879756.32</v>
      </c>
      <c r="R312" s="49"/>
      <c r="S312" s="9"/>
      <c r="T312" s="1">
        <v>1</v>
      </c>
    </row>
    <row r="313" spans="1:20" ht="11.1" hidden="1" customHeight="1" x14ac:dyDescent="0.2">
      <c r="A313" s="48" t="s">
        <v>332</v>
      </c>
      <c r="B313" s="48"/>
      <c r="C313" s="48"/>
      <c r="D313" s="48"/>
      <c r="E313" s="48"/>
      <c r="F313" s="6"/>
      <c r="G313" s="7">
        <v>0</v>
      </c>
      <c r="H313" s="8" t="s">
        <v>145</v>
      </c>
      <c r="I313" s="8">
        <v>8836279.9199999999</v>
      </c>
      <c r="J313" s="8">
        <v>8836279.9199999999</v>
      </c>
      <c r="K313" s="8">
        <v>8833366.2699999996</v>
      </c>
      <c r="L313" s="49" t="s">
        <v>646</v>
      </c>
      <c r="M313" s="49"/>
      <c r="N313" s="50"/>
      <c r="O313" s="50"/>
      <c r="P313" s="8">
        <v>616812.68000000005</v>
      </c>
      <c r="Q313" s="49">
        <v>879756.32</v>
      </c>
      <c r="R313" s="49"/>
      <c r="S313" s="9"/>
      <c r="T313" s="1">
        <v>1</v>
      </c>
    </row>
    <row r="314" spans="1:20" ht="11.85" hidden="1" customHeight="1" x14ac:dyDescent="0.2">
      <c r="A314" s="51" t="s">
        <v>333</v>
      </c>
      <c r="B314" s="51"/>
      <c r="C314" s="51"/>
      <c r="D314" s="51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1">
        <v>1</v>
      </c>
    </row>
    <row r="315" spans="1:20" ht="11.85" hidden="1" customHeight="1" x14ac:dyDescent="0.2">
      <c r="A315" s="5"/>
      <c r="B315" s="53" t="s">
        <v>334</v>
      </c>
      <c r="C315" s="53"/>
      <c r="D315" s="53"/>
      <c r="E315" s="53"/>
      <c r="F315" s="6"/>
      <c r="G315" s="7">
        <v>0</v>
      </c>
      <c r="H315" s="8" t="s">
        <v>145</v>
      </c>
      <c r="I315" s="8">
        <v>2100651.7000000002</v>
      </c>
      <c r="J315" s="8">
        <v>2100651.7000000002</v>
      </c>
      <c r="K315" s="8">
        <v>2108596.92</v>
      </c>
      <c r="L315" s="49" t="s">
        <v>395</v>
      </c>
      <c r="M315" s="49"/>
      <c r="N315" s="50"/>
      <c r="O315" s="50"/>
      <c r="P315" s="8">
        <v>17222.27</v>
      </c>
      <c r="Q315" s="49">
        <v>2492.04</v>
      </c>
      <c r="R315" s="49"/>
      <c r="S315" s="9"/>
      <c r="T315" s="1">
        <v>1</v>
      </c>
    </row>
    <row r="316" spans="1:20" ht="11.85" hidden="1" customHeight="1" x14ac:dyDescent="0.2">
      <c r="A316" s="48" t="s">
        <v>335</v>
      </c>
      <c r="B316" s="48"/>
      <c r="C316" s="48"/>
      <c r="D316" s="48"/>
      <c r="E316" s="48"/>
      <c r="F316" s="6"/>
      <c r="G316" s="7">
        <v>0</v>
      </c>
      <c r="H316" s="8" t="s">
        <v>145</v>
      </c>
      <c r="I316" s="8">
        <v>2100651.7000000002</v>
      </c>
      <c r="J316" s="8">
        <v>2100651.7000000002</v>
      </c>
      <c r="K316" s="8">
        <v>2108596.92</v>
      </c>
      <c r="L316" s="49" t="s">
        <v>395</v>
      </c>
      <c r="M316" s="49"/>
      <c r="N316" s="50"/>
      <c r="O316" s="50"/>
      <c r="P316" s="8">
        <v>17222.27</v>
      </c>
      <c r="Q316" s="49">
        <v>2492.04</v>
      </c>
      <c r="R316" s="49"/>
      <c r="S316" s="9"/>
      <c r="T316" s="1">
        <v>1</v>
      </c>
    </row>
    <row r="317" spans="1:20" ht="11.1" hidden="1" customHeight="1" x14ac:dyDescent="0.2">
      <c r="A317" s="51" t="s">
        <v>333</v>
      </c>
      <c r="B317" s="51"/>
      <c r="C317" s="51"/>
      <c r="D317" s="51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1">
        <v>1</v>
      </c>
    </row>
    <row r="318" spans="1:20" ht="11.85" hidden="1" customHeight="1" x14ac:dyDescent="0.2">
      <c r="A318" s="5"/>
      <c r="B318" s="53" t="s">
        <v>336</v>
      </c>
      <c r="C318" s="53"/>
      <c r="D318" s="53"/>
      <c r="E318" s="53"/>
      <c r="F318" s="6"/>
      <c r="G318" s="7">
        <v>0</v>
      </c>
      <c r="H318" s="8" t="s">
        <v>145</v>
      </c>
      <c r="I318" s="8">
        <v>193213.7</v>
      </c>
      <c r="J318" s="8">
        <v>193213.7</v>
      </c>
      <c r="K318" s="8">
        <v>185547.94</v>
      </c>
      <c r="L318" s="49" t="s">
        <v>370</v>
      </c>
      <c r="M318" s="49"/>
      <c r="N318" s="50"/>
      <c r="O318" s="50"/>
      <c r="P318" s="8">
        <v>7665.76</v>
      </c>
      <c r="Q318" s="49" t="s">
        <v>145</v>
      </c>
      <c r="R318" s="49"/>
      <c r="S318" s="9"/>
      <c r="T318" s="1">
        <v>1</v>
      </c>
    </row>
    <row r="319" spans="1:20" ht="11.85" hidden="1" customHeight="1" x14ac:dyDescent="0.2">
      <c r="A319" s="48" t="s">
        <v>335</v>
      </c>
      <c r="B319" s="48"/>
      <c r="C319" s="48"/>
      <c r="D319" s="48"/>
      <c r="E319" s="48"/>
      <c r="F319" s="6"/>
      <c r="G319" s="7">
        <v>0</v>
      </c>
      <c r="H319" s="8" t="s">
        <v>145</v>
      </c>
      <c r="I319" s="8">
        <v>193213.7</v>
      </c>
      <c r="J319" s="8">
        <v>193213.7</v>
      </c>
      <c r="K319" s="8">
        <v>185547.94</v>
      </c>
      <c r="L319" s="49" t="s">
        <v>370</v>
      </c>
      <c r="M319" s="49"/>
      <c r="N319" s="50"/>
      <c r="O319" s="50"/>
      <c r="P319" s="8">
        <v>7665.76</v>
      </c>
      <c r="Q319" s="49" t="s">
        <v>145</v>
      </c>
      <c r="R319" s="49"/>
      <c r="S319" s="9"/>
      <c r="T319" s="1">
        <v>1</v>
      </c>
    </row>
    <row r="320" spans="1:20" ht="11.85" hidden="1" customHeight="1" x14ac:dyDescent="0.2">
      <c r="A320" s="51" t="s">
        <v>333</v>
      </c>
      <c r="B320" s="51"/>
      <c r="C320" s="51"/>
      <c r="D320" s="51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1">
        <v>1</v>
      </c>
    </row>
    <row r="321" spans="1:20" ht="11.1" hidden="1" customHeight="1" x14ac:dyDescent="0.2">
      <c r="A321" s="5"/>
      <c r="B321" s="53" t="s">
        <v>337</v>
      </c>
      <c r="C321" s="53"/>
      <c r="D321" s="53"/>
      <c r="E321" s="53"/>
      <c r="F321" s="6"/>
      <c r="G321" s="7">
        <v>0</v>
      </c>
      <c r="H321" s="8" t="s">
        <v>145</v>
      </c>
      <c r="I321" s="8">
        <v>313553.91999999998</v>
      </c>
      <c r="J321" s="8">
        <v>313553.91999999998</v>
      </c>
      <c r="K321" s="8">
        <f>J321</f>
        <v>313553.91999999998</v>
      </c>
      <c r="L321" s="49" t="s">
        <v>647</v>
      </c>
      <c r="M321" s="49"/>
      <c r="N321" s="50"/>
      <c r="O321" s="50"/>
      <c r="P321" s="8">
        <v>2248.14</v>
      </c>
      <c r="Q321" s="49">
        <v>13057.37</v>
      </c>
      <c r="R321" s="49"/>
      <c r="S321" s="9"/>
      <c r="T321" s="1">
        <v>1</v>
      </c>
    </row>
    <row r="322" spans="1:20" ht="11.85" hidden="1" customHeight="1" x14ac:dyDescent="0.2">
      <c r="A322" s="48" t="s">
        <v>335</v>
      </c>
      <c r="B322" s="48"/>
      <c r="C322" s="48"/>
      <c r="D322" s="48"/>
      <c r="E322" s="48"/>
      <c r="F322" s="6"/>
      <c r="G322" s="7">
        <v>0</v>
      </c>
      <c r="H322" s="8" t="s">
        <v>145</v>
      </c>
      <c r="I322" s="8">
        <v>313553.91999999998</v>
      </c>
      <c r="J322" s="8">
        <v>313553.91999999998</v>
      </c>
      <c r="K322" s="8">
        <f>J322</f>
        <v>313553.91999999998</v>
      </c>
      <c r="L322" s="49" t="s">
        <v>647</v>
      </c>
      <c r="M322" s="49"/>
      <c r="N322" s="50"/>
      <c r="O322" s="50"/>
      <c r="P322" s="8">
        <v>2248.14</v>
      </c>
      <c r="Q322" s="49">
        <v>13057.37</v>
      </c>
      <c r="R322" s="49"/>
      <c r="S322" s="9"/>
      <c r="T322" s="1">
        <v>1</v>
      </c>
    </row>
    <row r="323" spans="1:20" ht="11.85" hidden="1" customHeight="1" x14ac:dyDescent="0.2">
      <c r="A323" s="51" t="s">
        <v>333</v>
      </c>
      <c r="B323" s="51"/>
      <c r="C323" s="51"/>
      <c r="D323" s="51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1">
        <v>1</v>
      </c>
    </row>
    <row r="324" spans="1:20" ht="11.85" hidden="1" customHeight="1" x14ac:dyDescent="0.2">
      <c r="A324" s="5"/>
      <c r="B324" s="53" t="s">
        <v>338</v>
      </c>
      <c r="C324" s="53"/>
      <c r="D324" s="53"/>
      <c r="E324" s="53"/>
      <c r="F324" s="6"/>
      <c r="G324" s="7">
        <v>0</v>
      </c>
      <c r="H324" s="8" t="s">
        <v>145</v>
      </c>
      <c r="I324" s="8">
        <v>3962255.92</v>
      </c>
      <c r="J324" s="8">
        <v>3962255.92</v>
      </c>
      <c r="K324" s="8">
        <v>3875841.09</v>
      </c>
      <c r="L324" s="49" t="s">
        <v>586</v>
      </c>
      <c r="M324" s="49"/>
      <c r="N324" s="50"/>
      <c r="O324" s="50"/>
      <c r="P324" s="8">
        <v>119783.4</v>
      </c>
      <c r="Q324" s="49">
        <v>33368.57</v>
      </c>
      <c r="R324" s="49"/>
      <c r="S324" s="9"/>
      <c r="T324" s="1">
        <v>1</v>
      </c>
    </row>
    <row r="325" spans="1:20" ht="11.1" hidden="1" customHeight="1" x14ac:dyDescent="0.2">
      <c r="A325" s="48" t="s">
        <v>335</v>
      </c>
      <c r="B325" s="48"/>
      <c r="C325" s="48"/>
      <c r="D325" s="48"/>
      <c r="E325" s="48"/>
      <c r="F325" s="6"/>
      <c r="G325" s="7">
        <v>0</v>
      </c>
      <c r="H325" s="8" t="s">
        <v>145</v>
      </c>
      <c r="I325" s="8">
        <v>3962255.92</v>
      </c>
      <c r="J325" s="8">
        <v>3962255.92</v>
      </c>
      <c r="K325" s="8">
        <v>3875841.09</v>
      </c>
      <c r="L325" s="49" t="s">
        <v>586</v>
      </c>
      <c r="M325" s="49"/>
      <c r="N325" s="50"/>
      <c r="O325" s="50"/>
      <c r="P325" s="8">
        <v>119783.4</v>
      </c>
      <c r="Q325" s="49">
        <v>33368.57</v>
      </c>
      <c r="R325" s="49"/>
      <c r="S325" s="9"/>
      <c r="T325" s="1">
        <v>1</v>
      </c>
    </row>
    <row r="326" spans="1:20" ht="11.85" hidden="1" customHeight="1" x14ac:dyDescent="0.2">
      <c r="A326" s="51" t="s">
        <v>333</v>
      </c>
      <c r="B326" s="51"/>
      <c r="C326" s="51"/>
      <c r="D326" s="51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1">
        <v>1</v>
      </c>
    </row>
    <row r="327" spans="1:20" ht="11.85" hidden="1" customHeight="1" x14ac:dyDescent="0.2">
      <c r="A327" s="5"/>
      <c r="B327" s="53" t="s">
        <v>339</v>
      </c>
      <c r="C327" s="53"/>
      <c r="D327" s="53"/>
      <c r="E327" s="53"/>
      <c r="F327" s="6"/>
      <c r="G327" s="7">
        <v>0</v>
      </c>
      <c r="H327" s="8" t="s">
        <v>145</v>
      </c>
      <c r="I327" s="8">
        <v>492768.24</v>
      </c>
      <c r="J327" s="8">
        <v>492768.24</v>
      </c>
      <c r="K327" s="8">
        <v>489393.96</v>
      </c>
      <c r="L327" s="49" t="s">
        <v>393</v>
      </c>
      <c r="M327" s="49"/>
      <c r="N327" s="50"/>
      <c r="O327" s="50"/>
      <c r="P327" s="8">
        <v>3374.28</v>
      </c>
      <c r="Q327" s="49" t="s">
        <v>145</v>
      </c>
      <c r="R327" s="49"/>
      <c r="S327" s="9"/>
      <c r="T327" s="1">
        <v>1</v>
      </c>
    </row>
    <row r="328" spans="1:20" ht="11.85" hidden="1" customHeight="1" x14ac:dyDescent="0.2">
      <c r="A328" s="48" t="s">
        <v>335</v>
      </c>
      <c r="B328" s="48"/>
      <c r="C328" s="48"/>
      <c r="D328" s="48"/>
      <c r="E328" s="48"/>
      <c r="F328" s="6"/>
      <c r="G328" s="7">
        <v>0</v>
      </c>
      <c r="H328" s="8" t="s">
        <v>145</v>
      </c>
      <c r="I328" s="8">
        <v>492768.24</v>
      </c>
      <c r="J328" s="8">
        <v>492768.24</v>
      </c>
      <c r="K328" s="8">
        <v>489393.96</v>
      </c>
      <c r="L328" s="49" t="s">
        <v>393</v>
      </c>
      <c r="M328" s="49"/>
      <c r="N328" s="50"/>
      <c r="O328" s="50"/>
      <c r="P328" s="8">
        <v>3374.28</v>
      </c>
      <c r="Q328" s="49" t="s">
        <v>145</v>
      </c>
      <c r="R328" s="49"/>
      <c r="S328" s="9"/>
      <c r="T328" s="1">
        <v>1</v>
      </c>
    </row>
    <row r="329" spans="1:20" ht="11.1" hidden="1" customHeight="1" x14ac:dyDescent="0.2">
      <c r="A329" s="63"/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1">
        <v>1</v>
      </c>
    </row>
    <row r="330" spans="1:20" ht="11.85" customHeight="1" x14ac:dyDescent="0.2">
      <c r="A330" s="5"/>
      <c r="B330" s="53" t="s">
        <v>648</v>
      </c>
      <c r="C330" s="53"/>
      <c r="D330" s="53"/>
      <c r="E330" s="53"/>
      <c r="F330" s="6"/>
      <c r="G330" s="7">
        <v>0</v>
      </c>
      <c r="H330" s="8" t="s">
        <v>145</v>
      </c>
      <c r="I330" s="8">
        <v>452968.32</v>
      </c>
      <c r="J330" s="8">
        <v>452968.32</v>
      </c>
      <c r="K330" s="8" t="s">
        <v>211</v>
      </c>
      <c r="L330" s="49" t="s">
        <v>145</v>
      </c>
      <c r="M330" s="49"/>
      <c r="N330" s="50"/>
      <c r="O330" s="50"/>
      <c r="P330" s="8">
        <v>452968.32</v>
      </c>
      <c r="Q330" s="49" t="s">
        <v>145</v>
      </c>
      <c r="R330" s="49"/>
      <c r="S330" s="9"/>
      <c r="T330" s="1">
        <v>1</v>
      </c>
    </row>
    <row r="331" spans="1:20" ht="11.85" customHeight="1" x14ac:dyDescent="0.2">
      <c r="A331" s="48" t="s">
        <v>350</v>
      </c>
      <c r="B331" s="48"/>
      <c r="C331" s="48"/>
      <c r="D331" s="48"/>
      <c r="E331" s="48"/>
      <c r="F331" s="6"/>
      <c r="G331" s="7">
        <v>0</v>
      </c>
      <c r="H331" s="8" t="s">
        <v>145</v>
      </c>
      <c r="I331" s="8">
        <v>452968.32</v>
      </c>
      <c r="J331" s="8">
        <v>452968.32</v>
      </c>
      <c r="K331" s="8" t="s">
        <v>211</v>
      </c>
      <c r="L331" s="49" t="s">
        <v>145</v>
      </c>
      <c r="M331" s="49"/>
      <c r="N331" s="50"/>
      <c r="O331" s="50"/>
      <c r="P331" s="8">
        <v>452968.32</v>
      </c>
      <c r="Q331" s="49" t="s">
        <v>145</v>
      </c>
      <c r="R331" s="49"/>
      <c r="S331" s="9"/>
      <c r="T331" s="1">
        <v>1</v>
      </c>
    </row>
    <row r="332" spans="1:20" ht="11.85" hidden="1" customHeight="1" x14ac:dyDescent="0.2">
      <c r="A332" s="63"/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1">
        <v>1</v>
      </c>
    </row>
    <row r="333" spans="1:20" ht="11.1" customHeight="1" x14ac:dyDescent="0.2">
      <c r="A333" s="5"/>
      <c r="B333" s="53" t="s">
        <v>349</v>
      </c>
      <c r="C333" s="53"/>
      <c r="D333" s="53"/>
      <c r="E333" s="53"/>
      <c r="F333" s="6"/>
      <c r="G333" s="7">
        <v>0</v>
      </c>
      <c r="H333" s="8" t="s">
        <v>145</v>
      </c>
      <c r="I333" s="8" t="s">
        <v>211</v>
      </c>
      <c r="J333" s="8" t="s">
        <v>211</v>
      </c>
      <c r="K333" s="8">
        <v>7094.1</v>
      </c>
      <c r="L333" s="49" t="s">
        <v>145</v>
      </c>
      <c r="M333" s="49"/>
      <c r="N333" s="50"/>
      <c r="O333" s="50"/>
      <c r="P333" s="8" t="s">
        <v>145</v>
      </c>
      <c r="Q333" s="49">
        <v>3829.15</v>
      </c>
      <c r="R333" s="49"/>
      <c r="S333" s="9"/>
      <c r="T333" s="1">
        <v>1</v>
      </c>
    </row>
    <row r="334" spans="1:20" ht="11.85" customHeight="1" x14ac:dyDescent="0.2">
      <c r="A334" s="48" t="s">
        <v>350</v>
      </c>
      <c r="B334" s="48"/>
      <c r="C334" s="48"/>
      <c r="D334" s="48"/>
      <c r="E334" s="48"/>
      <c r="F334" s="6"/>
      <c r="G334" s="7">
        <v>0</v>
      </c>
      <c r="H334" s="8" t="s">
        <v>145</v>
      </c>
      <c r="I334" s="8" t="s">
        <v>211</v>
      </c>
      <c r="J334" s="8" t="s">
        <v>211</v>
      </c>
      <c r="K334" s="8">
        <v>7094.1</v>
      </c>
      <c r="L334" s="49" t="s">
        <v>145</v>
      </c>
      <c r="M334" s="49"/>
      <c r="N334" s="50"/>
      <c r="O334" s="50"/>
      <c r="P334" s="8" t="s">
        <v>145</v>
      </c>
      <c r="Q334" s="49">
        <v>3829.15</v>
      </c>
      <c r="R334" s="49"/>
      <c r="S334" s="9"/>
      <c r="T334" s="1">
        <v>1</v>
      </c>
    </row>
    <row r="335" spans="1:20" ht="11.85" hidden="1" customHeight="1" x14ac:dyDescent="0.2">
      <c r="A335" s="63"/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1">
        <v>1</v>
      </c>
    </row>
    <row r="336" spans="1:20" ht="11.85" customHeight="1" x14ac:dyDescent="0.2">
      <c r="A336" s="5"/>
      <c r="B336" s="53" t="s">
        <v>351</v>
      </c>
      <c r="C336" s="53"/>
      <c r="D336" s="53"/>
      <c r="E336" s="53"/>
      <c r="F336" s="6"/>
      <c r="G336" s="7">
        <v>0</v>
      </c>
      <c r="H336" s="8" t="s">
        <v>145</v>
      </c>
      <c r="I336" s="8">
        <v>3135135.13</v>
      </c>
      <c r="J336" s="8">
        <v>3135135.13</v>
      </c>
      <c r="K336" s="8">
        <f>J336*0.95</f>
        <v>2978378.3734999998</v>
      </c>
      <c r="L336" s="49" t="s">
        <v>649</v>
      </c>
      <c r="M336" s="49"/>
      <c r="N336" s="50"/>
      <c r="O336" s="50"/>
      <c r="P336" s="8">
        <v>2285555.21</v>
      </c>
      <c r="Q336" s="49" t="s">
        <v>145</v>
      </c>
      <c r="R336" s="49"/>
      <c r="S336" s="9"/>
      <c r="T336" s="1">
        <v>1</v>
      </c>
    </row>
    <row r="337" spans="1:20" ht="11.1" customHeight="1" x14ac:dyDescent="0.2">
      <c r="A337" s="48" t="s">
        <v>350</v>
      </c>
      <c r="B337" s="48"/>
      <c r="C337" s="48"/>
      <c r="D337" s="48"/>
      <c r="E337" s="48"/>
      <c r="F337" s="6"/>
      <c r="G337" s="7">
        <v>0</v>
      </c>
      <c r="H337" s="8" t="s">
        <v>145</v>
      </c>
      <c r="I337" s="8">
        <v>3135135.13</v>
      </c>
      <c r="J337" s="8">
        <v>3135135.13</v>
      </c>
      <c r="K337" s="8">
        <f>J337*0.95</f>
        <v>2978378.3734999998</v>
      </c>
      <c r="L337" s="49" t="s">
        <v>649</v>
      </c>
      <c r="M337" s="49"/>
      <c r="N337" s="50"/>
      <c r="O337" s="50"/>
      <c r="P337" s="8">
        <v>2285555.21</v>
      </c>
      <c r="Q337" s="49" t="s">
        <v>145</v>
      </c>
      <c r="R337" s="49"/>
      <c r="S337" s="9"/>
      <c r="T337" s="1">
        <v>1</v>
      </c>
    </row>
    <row r="338" spans="1:20" ht="11.85" hidden="1" customHeight="1" x14ac:dyDescent="0.2">
      <c r="A338" s="63"/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1">
        <v>1</v>
      </c>
    </row>
    <row r="339" spans="1:20" ht="11.85" hidden="1" customHeight="1" x14ac:dyDescent="0.2">
      <c r="A339" s="5"/>
      <c r="B339" s="53" t="s">
        <v>650</v>
      </c>
      <c r="C339" s="53"/>
      <c r="D339" s="53"/>
      <c r="E339" s="53"/>
      <c r="F339" s="6"/>
      <c r="G339" s="7">
        <v>0</v>
      </c>
      <c r="H339" s="8" t="s">
        <v>145</v>
      </c>
      <c r="I339" s="8">
        <v>1868907.23</v>
      </c>
      <c r="J339" s="8">
        <v>1868907.23</v>
      </c>
      <c r="K339" s="8">
        <v>1884108.28</v>
      </c>
      <c r="L339" s="49" t="s">
        <v>651</v>
      </c>
      <c r="M339" s="49"/>
      <c r="N339" s="50"/>
      <c r="O339" s="50"/>
      <c r="P339" s="8">
        <v>33733.89</v>
      </c>
      <c r="Q339" s="49">
        <v>48002.080000000002</v>
      </c>
      <c r="R339" s="49"/>
      <c r="S339" s="9"/>
      <c r="T339" s="1">
        <v>1</v>
      </c>
    </row>
    <row r="340" spans="1:20" ht="11.85" hidden="1" customHeight="1" x14ac:dyDescent="0.2">
      <c r="A340" s="48" t="s">
        <v>350</v>
      </c>
      <c r="B340" s="48"/>
      <c r="C340" s="48"/>
      <c r="D340" s="48"/>
      <c r="E340" s="48"/>
      <c r="F340" s="6"/>
      <c r="G340" s="7">
        <v>0</v>
      </c>
      <c r="H340" s="8" t="s">
        <v>145</v>
      </c>
      <c r="I340" s="8">
        <v>1868907.23</v>
      </c>
      <c r="J340" s="8">
        <v>1868907.23</v>
      </c>
      <c r="K340" s="8">
        <v>1884108.28</v>
      </c>
      <c r="L340" s="49" t="s">
        <v>651</v>
      </c>
      <c r="M340" s="49"/>
      <c r="N340" s="50"/>
      <c r="O340" s="50"/>
      <c r="P340" s="8">
        <v>33733.89</v>
      </c>
      <c r="Q340" s="49">
        <v>48002.080000000002</v>
      </c>
      <c r="R340" s="49"/>
      <c r="S340" s="9"/>
      <c r="T340" s="1">
        <v>1</v>
      </c>
    </row>
    <row r="341" spans="1:20" ht="11.85" customHeight="1" x14ac:dyDescent="0.2">
      <c r="A341" s="5"/>
      <c r="B341" s="53" t="s">
        <v>652</v>
      </c>
      <c r="C341" s="53"/>
      <c r="D341" s="53"/>
      <c r="E341" s="53"/>
      <c r="F341" s="6"/>
      <c r="G341" s="7">
        <v>0</v>
      </c>
      <c r="H341" s="8" t="s">
        <v>145</v>
      </c>
      <c r="I341" s="8">
        <v>706339.82</v>
      </c>
      <c r="J341" s="8">
        <v>706339.82</v>
      </c>
      <c r="K341" s="8">
        <f>J341*0.95</f>
        <v>671022.82899999991</v>
      </c>
      <c r="L341" s="49" t="s">
        <v>653</v>
      </c>
      <c r="M341" s="49"/>
      <c r="N341" s="50"/>
      <c r="O341" s="50"/>
      <c r="P341" s="8">
        <v>275507.90999999997</v>
      </c>
      <c r="Q341" s="49">
        <v>4030</v>
      </c>
      <c r="R341" s="49"/>
      <c r="S341" s="9"/>
      <c r="T341" s="1">
        <v>1</v>
      </c>
    </row>
    <row r="342" spans="1:20" ht="11.1" customHeight="1" x14ac:dyDescent="0.2">
      <c r="A342" s="48" t="s">
        <v>350</v>
      </c>
      <c r="B342" s="48"/>
      <c r="C342" s="48"/>
      <c r="D342" s="48"/>
      <c r="E342" s="48"/>
      <c r="F342" s="6"/>
      <c r="G342" s="7">
        <v>0</v>
      </c>
      <c r="H342" s="8" t="s">
        <v>145</v>
      </c>
      <c r="I342" s="8">
        <v>706339.82</v>
      </c>
      <c r="J342" s="8">
        <v>706339.82</v>
      </c>
      <c r="K342" s="8">
        <f>J342*0.95</f>
        <v>671022.82899999991</v>
      </c>
      <c r="L342" s="49" t="s">
        <v>653</v>
      </c>
      <c r="M342" s="49"/>
      <c r="N342" s="50"/>
      <c r="O342" s="50"/>
      <c r="P342" s="8">
        <v>275507.90999999997</v>
      </c>
      <c r="Q342" s="49">
        <v>4030</v>
      </c>
      <c r="R342" s="49"/>
      <c r="S342" s="9"/>
      <c r="T342" s="1">
        <v>1</v>
      </c>
    </row>
    <row r="343" spans="1:20" ht="11.85" hidden="1" customHeight="1" x14ac:dyDescent="0.2">
      <c r="A343" s="63"/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1">
        <v>1</v>
      </c>
    </row>
    <row r="344" spans="1:20" ht="11.85" hidden="1" customHeight="1" x14ac:dyDescent="0.2">
      <c r="A344" s="5"/>
      <c r="B344" s="53" t="s">
        <v>654</v>
      </c>
      <c r="C344" s="53"/>
      <c r="D344" s="53"/>
      <c r="E344" s="53"/>
      <c r="F344" s="6"/>
      <c r="G344" s="7">
        <v>0</v>
      </c>
      <c r="H344" s="8" t="s">
        <v>145</v>
      </c>
      <c r="I344" s="8">
        <v>672843.62</v>
      </c>
      <c r="J344" s="8">
        <v>672843.62</v>
      </c>
      <c r="K344" s="8">
        <v>590236.34</v>
      </c>
      <c r="L344" s="49" t="s">
        <v>655</v>
      </c>
      <c r="M344" s="49"/>
      <c r="N344" s="50"/>
      <c r="O344" s="50"/>
      <c r="P344" s="8">
        <v>77236.77</v>
      </c>
      <c r="Q344" s="49">
        <v>4689.32</v>
      </c>
      <c r="R344" s="49"/>
      <c r="S344" s="9"/>
      <c r="T344" s="1">
        <v>1</v>
      </c>
    </row>
    <row r="345" spans="1:20" ht="11.85" hidden="1" customHeight="1" x14ac:dyDescent="0.2">
      <c r="A345" s="48" t="s">
        <v>350</v>
      </c>
      <c r="B345" s="48"/>
      <c r="C345" s="48"/>
      <c r="D345" s="48"/>
      <c r="E345" s="48"/>
      <c r="F345" s="6"/>
      <c r="G345" s="7">
        <v>0</v>
      </c>
      <c r="H345" s="8" t="s">
        <v>145</v>
      </c>
      <c r="I345" s="8">
        <v>672843.62</v>
      </c>
      <c r="J345" s="8">
        <v>672843.62</v>
      </c>
      <c r="K345" s="8">
        <v>590236.34</v>
      </c>
      <c r="L345" s="49" t="s">
        <v>655</v>
      </c>
      <c r="M345" s="49"/>
      <c r="N345" s="50"/>
      <c r="O345" s="50"/>
      <c r="P345" s="8">
        <v>77236.77</v>
      </c>
      <c r="Q345" s="49">
        <v>4689.32</v>
      </c>
      <c r="R345" s="49"/>
      <c r="S345" s="9"/>
      <c r="T345" s="1">
        <v>1</v>
      </c>
    </row>
    <row r="346" spans="1:20" ht="11.1" hidden="1" customHeight="1" x14ac:dyDescent="0.2">
      <c r="A346" s="63"/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1">
        <v>1</v>
      </c>
    </row>
    <row r="347" spans="1:20" ht="11.85" customHeight="1" x14ac:dyDescent="0.2">
      <c r="A347" s="5"/>
      <c r="B347" s="53" t="s">
        <v>656</v>
      </c>
      <c r="C347" s="53"/>
      <c r="D347" s="53"/>
      <c r="E347" s="53"/>
      <c r="F347" s="6"/>
      <c r="G347" s="7">
        <v>0</v>
      </c>
      <c r="H347" s="8" t="s">
        <v>145</v>
      </c>
      <c r="I347" s="8">
        <v>7326118.7300000004</v>
      </c>
      <c r="J347" s="8">
        <v>7326118.7300000004</v>
      </c>
      <c r="K347" s="8">
        <f>J347*0.95</f>
        <v>6959812.7934999997</v>
      </c>
      <c r="L347" s="49" t="s">
        <v>374</v>
      </c>
      <c r="M347" s="49"/>
      <c r="N347" s="50"/>
      <c r="O347" s="50"/>
      <c r="P347" s="8">
        <v>5104441.8</v>
      </c>
      <c r="Q347" s="49" t="s">
        <v>657</v>
      </c>
      <c r="R347" s="49"/>
      <c r="S347" s="9"/>
      <c r="T347" s="1">
        <v>1</v>
      </c>
    </row>
    <row r="348" spans="1:20" ht="11.85" customHeight="1" x14ac:dyDescent="0.2">
      <c r="A348" s="48" t="s">
        <v>350</v>
      </c>
      <c r="B348" s="48"/>
      <c r="C348" s="48"/>
      <c r="D348" s="48"/>
      <c r="E348" s="48"/>
      <c r="F348" s="6"/>
      <c r="G348" s="7">
        <v>0</v>
      </c>
      <c r="H348" s="8" t="s">
        <v>145</v>
      </c>
      <c r="I348" s="8">
        <v>7326118.7300000004</v>
      </c>
      <c r="J348" s="8">
        <v>7326118.7300000004</v>
      </c>
      <c r="K348" s="8">
        <f>J348*0.95</f>
        <v>6959812.7934999997</v>
      </c>
      <c r="L348" s="49" t="s">
        <v>374</v>
      </c>
      <c r="M348" s="49"/>
      <c r="N348" s="50"/>
      <c r="O348" s="50"/>
      <c r="P348" s="8">
        <v>5104441.8</v>
      </c>
      <c r="Q348" s="49" t="s">
        <v>657</v>
      </c>
      <c r="R348" s="49"/>
      <c r="S348" s="9"/>
      <c r="T348" s="1">
        <v>1</v>
      </c>
    </row>
    <row r="349" spans="1:20" ht="11.85" hidden="1" customHeight="1" x14ac:dyDescent="0.2">
      <c r="A349" s="63"/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1">
        <v>1</v>
      </c>
    </row>
    <row r="350" spans="1:20" ht="11.1" customHeight="1" x14ac:dyDescent="0.2">
      <c r="A350" s="5"/>
      <c r="B350" s="53" t="s">
        <v>352</v>
      </c>
      <c r="C350" s="53"/>
      <c r="D350" s="53"/>
      <c r="E350" s="53"/>
      <c r="F350" s="6"/>
      <c r="G350" s="7">
        <v>0</v>
      </c>
      <c r="H350" s="8" t="s">
        <v>145</v>
      </c>
      <c r="I350" s="8" t="s">
        <v>211</v>
      </c>
      <c r="J350" s="8" t="s">
        <v>211</v>
      </c>
      <c r="K350" s="8" t="s">
        <v>211</v>
      </c>
      <c r="L350" s="49" t="s">
        <v>145</v>
      </c>
      <c r="M350" s="49"/>
      <c r="N350" s="50"/>
      <c r="O350" s="50"/>
      <c r="P350" s="8" t="s">
        <v>145</v>
      </c>
      <c r="Q350" s="49" t="s">
        <v>145</v>
      </c>
      <c r="R350" s="49"/>
      <c r="S350" s="9"/>
      <c r="T350" s="1">
        <v>1</v>
      </c>
    </row>
    <row r="351" spans="1:20" ht="11.85" customHeight="1" x14ac:dyDescent="0.2">
      <c r="A351" s="48" t="s">
        <v>350</v>
      </c>
      <c r="B351" s="48"/>
      <c r="C351" s="48"/>
      <c r="D351" s="48"/>
      <c r="E351" s="48"/>
      <c r="F351" s="6"/>
      <c r="G351" s="7">
        <v>0</v>
      </c>
      <c r="H351" s="8" t="s">
        <v>145</v>
      </c>
      <c r="I351" s="8" t="s">
        <v>211</v>
      </c>
      <c r="J351" s="8" t="s">
        <v>211</v>
      </c>
      <c r="K351" s="8" t="s">
        <v>211</v>
      </c>
      <c r="L351" s="49" t="s">
        <v>145</v>
      </c>
      <c r="M351" s="49"/>
      <c r="N351" s="50"/>
      <c r="O351" s="50"/>
      <c r="P351" s="8" t="s">
        <v>145</v>
      </c>
      <c r="Q351" s="49" t="s">
        <v>145</v>
      </c>
      <c r="R351" s="49"/>
      <c r="S351" s="9"/>
      <c r="T351" s="1">
        <v>1</v>
      </c>
    </row>
    <row r="352" spans="1:20" ht="11.85" hidden="1" customHeight="1" x14ac:dyDescent="0.2">
      <c r="A352" s="64" t="s">
        <v>340</v>
      </c>
      <c r="B352" s="64"/>
      <c r="C352" s="64"/>
      <c r="D352" s="64"/>
      <c r="E352" s="64"/>
      <c r="F352" s="10">
        <v>0</v>
      </c>
      <c r="G352" s="10">
        <v>0</v>
      </c>
      <c r="H352" s="8">
        <v>-27847240.02</v>
      </c>
      <c r="I352" s="8">
        <v>734106596.16999996</v>
      </c>
      <c r="J352" s="8">
        <v>734106596.16999996</v>
      </c>
      <c r="K352" s="8">
        <v>689731804.75</v>
      </c>
      <c r="L352" s="49" t="s">
        <v>658</v>
      </c>
      <c r="M352" s="49"/>
      <c r="N352" s="65"/>
      <c r="O352" s="65"/>
      <c r="P352" s="8">
        <v>79514720.620000005</v>
      </c>
      <c r="Q352" s="49">
        <v>64080328.590000004</v>
      </c>
      <c r="R352" s="49"/>
      <c r="S352" s="9"/>
      <c r="T352" s="1">
        <v>1</v>
      </c>
    </row>
    <row r="353" spans="1:20" ht="11.85" hidden="1" customHeight="1" x14ac:dyDescent="0.2">
      <c r="A353" s="66"/>
      <c r="B353" s="66"/>
      <c r="C353" s="66"/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66"/>
      <c r="O353" s="67">
        <v>15434392.029999999</v>
      </c>
      <c r="P353" s="67"/>
      <c r="Q353" s="67"/>
      <c r="R353" s="67"/>
      <c r="S353" s="67"/>
      <c r="T353" s="1">
        <v>1</v>
      </c>
    </row>
    <row r="354" spans="1:20" ht="31.7" hidden="1" customHeight="1" x14ac:dyDescent="0.2">
      <c r="A354" s="68" t="s">
        <v>353</v>
      </c>
      <c r="B354" s="68"/>
      <c r="C354" s="68"/>
      <c r="D354" s="68"/>
      <c r="E354" s="68"/>
      <c r="F354" s="68"/>
      <c r="G354" s="68"/>
      <c r="H354" s="68"/>
      <c r="I354" s="68"/>
      <c r="J354" s="68"/>
      <c r="K354" s="68"/>
      <c r="L354" s="68"/>
      <c r="M354" s="68"/>
      <c r="N354" s="68"/>
      <c r="O354" s="68"/>
      <c r="P354" s="68"/>
      <c r="Q354" s="68"/>
      <c r="R354" s="68"/>
      <c r="S354" s="68"/>
      <c r="T354" s="1">
        <v>1</v>
      </c>
    </row>
    <row r="355" spans="1:20" ht="73.5" hidden="1" customHeight="1" x14ac:dyDescent="0.2">
      <c r="T355" s="1">
        <v>1</v>
      </c>
    </row>
    <row r="356" spans="1:20" ht="73.5" hidden="1" customHeight="1" x14ac:dyDescent="0.2">
      <c r="T356" s="1">
        <v>1</v>
      </c>
    </row>
    <row r="357" spans="1:20" ht="73.5" hidden="1" customHeight="1" x14ac:dyDescent="0.2">
      <c r="T357" s="1">
        <v>1</v>
      </c>
    </row>
    <row r="358" spans="1:20" ht="47.85" hidden="1" customHeight="1" x14ac:dyDescent="0.2">
      <c r="T358" s="1">
        <v>1</v>
      </c>
    </row>
    <row r="359" spans="1:20" ht="47.1" customHeight="1" thickBot="1" x14ac:dyDescent="0.25">
      <c r="A359" s="2"/>
      <c r="B359" s="31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</sheetData>
  <autoFilter ref="A10:WWA358" xr:uid="{64EAA415-377A-40FE-BEFA-4DDB81CFA57B}">
    <filterColumn colId="1" showButton="0"/>
    <filterColumn colId="2" showButton="0"/>
    <filterColumn colId="3" showButton="0"/>
    <filterColumn colId="4" showButton="0"/>
    <filterColumn colId="11" showButton="0">
      <filters>
        <filter val="0,00"/>
        <filter val="-23,78"/>
        <filter val="25,84"/>
        <filter val="27,10"/>
        <filter val="30,33"/>
        <filter val="33,00"/>
        <filter val="40,99"/>
        <filter val="48,02"/>
        <filter val="60,99"/>
        <filter val="76,14"/>
        <filter val="78,67"/>
        <filter val="81,64"/>
        <filter val="84,60"/>
        <filter val="9,51"/>
      </filters>
    </filterColumn>
    <filterColumn colId="12" showButton="0"/>
    <filterColumn colId="14" showButton="0"/>
    <filterColumn colId="15" showButton="0"/>
    <filterColumn colId="17" showButton="0"/>
  </autoFilter>
  <mergeCells count="1165">
    <mergeCell ref="A352:E352"/>
    <mergeCell ref="L352:M352"/>
    <mergeCell ref="N352:O352"/>
    <mergeCell ref="Q352:R352"/>
    <mergeCell ref="A353:N353"/>
    <mergeCell ref="O353:S353"/>
    <mergeCell ref="A354:S354"/>
    <mergeCell ref="A348:E348"/>
    <mergeCell ref="L348:M348"/>
    <mergeCell ref="N348:O348"/>
    <mergeCell ref="Q348:R348"/>
    <mergeCell ref="A345:E345"/>
    <mergeCell ref="L345:M345"/>
    <mergeCell ref="N345:O345"/>
    <mergeCell ref="Q345:R345"/>
    <mergeCell ref="A346:S346"/>
    <mergeCell ref="B347:E347"/>
    <mergeCell ref="L347:M347"/>
    <mergeCell ref="N347:O347"/>
    <mergeCell ref="Q347:R347"/>
    <mergeCell ref="A349:S349"/>
    <mergeCell ref="B350:E350"/>
    <mergeCell ref="L350:M350"/>
    <mergeCell ref="N350:O350"/>
    <mergeCell ref="Q350:R350"/>
    <mergeCell ref="A351:E351"/>
    <mergeCell ref="L351:M351"/>
    <mergeCell ref="N351:O351"/>
    <mergeCell ref="Q351:R351"/>
    <mergeCell ref="A342:E342"/>
    <mergeCell ref="L342:M342"/>
    <mergeCell ref="N342:O342"/>
    <mergeCell ref="Q342:R342"/>
    <mergeCell ref="A343:S343"/>
    <mergeCell ref="B344:E344"/>
    <mergeCell ref="L344:M344"/>
    <mergeCell ref="N344:O344"/>
    <mergeCell ref="Q344:R344"/>
    <mergeCell ref="A340:E340"/>
    <mergeCell ref="L340:M340"/>
    <mergeCell ref="N340:O340"/>
    <mergeCell ref="Q340:R340"/>
    <mergeCell ref="B341:E341"/>
    <mergeCell ref="L341:M341"/>
    <mergeCell ref="N341:O341"/>
    <mergeCell ref="Q341:R341"/>
    <mergeCell ref="B339:E339"/>
    <mergeCell ref="L339:M339"/>
    <mergeCell ref="N339:O339"/>
    <mergeCell ref="Q339:R339"/>
    <mergeCell ref="B336:E336"/>
    <mergeCell ref="L336:M336"/>
    <mergeCell ref="N336:O336"/>
    <mergeCell ref="Q336:R336"/>
    <mergeCell ref="A337:E337"/>
    <mergeCell ref="L337:M337"/>
    <mergeCell ref="N337:O337"/>
    <mergeCell ref="Q337:R337"/>
    <mergeCell ref="A334:E334"/>
    <mergeCell ref="L334:M334"/>
    <mergeCell ref="N334:O334"/>
    <mergeCell ref="Q334:R334"/>
    <mergeCell ref="A335:S335"/>
    <mergeCell ref="A338:S338"/>
    <mergeCell ref="B333:E333"/>
    <mergeCell ref="L333:M333"/>
    <mergeCell ref="N333:O333"/>
    <mergeCell ref="Q333:R333"/>
    <mergeCell ref="B330:E330"/>
    <mergeCell ref="L330:M330"/>
    <mergeCell ref="N330:O330"/>
    <mergeCell ref="Q330:R330"/>
    <mergeCell ref="A331:E331"/>
    <mergeCell ref="L331:M331"/>
    <mergeCell ref="N331:O331"/>
    <mergeCell ref="Q331:R331"/>
    <mergeCell ref="A328:E328"/>
    <mergeCell ref="L328:M328"/>
    <mergeCell ref="N328:O328"/>
    <mergeCell ref="Q328:R328"/>
    <mergeCell ref="A329:S329"/>
    <mergeCell ref="A332:S332"/>
    <mergeCell ref="A326:D326"/>
    <mergeCell ref="E326:S326"/>
    <mergeCell ref="B327:E327"/>
    <mergeCell ref="L327:M327"/>
    <mergeCell ref="N327:O327"/>
    <mergeCell ref="Q327:R327"/>
    <mergeCell ref="B324:E324"/>
    <mergeCell ref="L324:M324"/>
    <mergeCell ref="N324:O324"/>
    <mergeCell ref="Q324:R324"/>
    <mergeCell ref="A325:E325"/>
    <mergeCell ref="L325:M325"/>
    <mergeCell ref="N325:O325"/>
    <mergeCell ref="Q325:R325"/>
    <mergeCell ref="A322:E322"/>
    <mergeCell ref="L322:M322"/>
    <mergeCell ref="N322:O322"/>
    <mergeCell ref="Q322:R322"/>
    <mergeCell ref="A323:D323"/>
    <mergeCell ref="E323:S323"/>
    <mergeCell ref="A320:D320"/>
    <mergeCell ref="E320:S320"/>
    <mergeCell ref="B321:E321"/>
    <mergeCell ref="L321:M321"/>
    <mergeCell ref="N321:O321"/>
    <mergeCell ref="Q321:R321"/>
    <mergeCell ref="B318:E318"/>
    <mergeCell ref="L318:M318"/>
    <mergeCell ref="N318:O318"/>
    <mergeCell ref="Q318:R318"/>
    <mergeCell ref="A319:E319"/>
    <mergeCell ref="L319:M319"/>
    <mergeCell ref="N319:O319"/>
    <mergeCell ref="Q319:R319"/>
    <mergeCell ref="A316:E316"/>
    <mergeCell ref="L316:M316"/>
    <mergeCell ref="N316:O316"/>
    <mergeCell ref="Q316:R316"/>
    <mergeCell ref="A317:D317"/>
    <mergeCell ref="E317:S317"/>
    <mergeCell ref="A314:D314"/>
    <mergeCell ref="E314:S314"/>
    <mergeCell ref="B315:E315"/>
    <mergeCell ref="L315:M315"/>
    <mergeCell ref="N315:O315"/>
    <mergeCell ref="Q315:R315"/>
    <mergeCell ref="B312:E312"/>
    <mergeCell ref="L312:M312"/>
    <mergeCell ref="N312:O312"/>
    <mergeCell ref="Q312:R312"/>
    <mergeCell ref="A313:E313"/>
    <mergeCell ref="L313:M313"/>
    <mergeCell ref="N313:O313"/>
    <mergeCell ref="Q313:R313"/>
    <mergeCell ref="A310:E310"/>
    <mergeCell ref="L310:M310"/>
    <mergeCell ref="N310:O310"/>
    <mergeCell ref="Q310:R310"/>
    <mergeCell ref="A311:D311"/>
    <mergeCell ref="E311:S311"/>
    <mergeCell ref="A308:D308"/>
    <mergeCell ref="E308:S308"/>
    <mergeCell ref="B309:E309"/>
    <mergeCell ref="L309:M309"/>
    <mergeCell ref="N309:O309"/>
    <mergeCell ref="Q309:R309"/>
    <mergeCell ref="B306:E306"/>
    <mergeCell ref="L306:M306"/>
    <mergeCell ref="N306:O306"/>
    <mergeCell ref="Q306:R306"/>
    <mergeCell ref="A307:E307"/>
    <mergeCell ref="L307:M307"/>
    <mergeCell ref="N307:O307"/>
    <mergeCell ref="Q307:R307"/>
    <mergeCell ref="A304:E304"/>
    <mergeCell ref="L304:M304"/>
    <mergeCell ref="N304:O304"/>
    <mergeCell ref="Q304:R304"/>
    <mergeCell ref="A305:D305"/>
    <mergeCell ref="E305:S305"/>
    <mergeCell ref="A302:D302"/>
    <mergeCell ref="E302:S302"/>
    <mergeCell ref="B303:E303"/>
    <mergeCell ref="L303:M303"/>
    <mergeCell ref="N303:O303"/>
    <mergeCell ref="Q303:R303"/>
    <mergeCell ref="B300:E300"/>
    <mergeCell ref="L300:M300"/>
    <mergeCell ref="N300:O300"/>
    <mergeCell ref="Q300:R300"/>
    <mergeCell ref="A301:E301"/>
    <mergeCell ref="L301:M301"/>
    <mergeCell ref="N301:O301"/>
    <mergeCell ref="Q301:R301"/>
    <mergeCell ref="A298:E298"/>
    <mergeCell ref="L298:M298"/>
    <mergeCell ref="N298:O298"/>
    <mergeCell ref="Q298:R298"/>
    <mergeCell ref="A299:D299"/>
    <mergeCell ref="E299:S299"/>
    <mergeCell ref="A296:D296"/>
    <mergeCell ref="E296:S296"/>
    <mergeCell ref="B297:E297"/>
    <mergeCell ref="L297:M297"/>
    <mergeCell ref="N297:O297"/>
    <mergeCell ref="Q297:R297"/>
    <mergeCell ref="B294:E294"/>
    <mergeCell ref="L294:M294"/>
    <mergeCell ref="N294:O294"/>
    <mergeCell ref="Q294:R294"/>
    <mergeCell ref="A295:E295"/>
    <mergeCell ref="L295:M295"/>
    <mergeCell ref="N295:O295"/>
    <mergeCell ref="Q295:R295"/>
    <mergeCell ref="A292:E292"/>
    <mergeCell ref="L292:M292"/>
    <mergeCell ref="N292:O292"/>
    <mergeCell ref="Q292:R292"/>
    <mergeCell ref="A293:D293"/>
    <mergeCell ref="E293:S293"/>
    <mergeCell ref="A290:D290"/>
    <mergeCell ref="E290:S290"/>
    <mergeCell ref="B291:E291"/>
    <mergeCell ref="L291:M291"/>
    <mergeCell ref="N291:O291"/>
    <mergeCell ref="Q291:R291"/>
    <mergeCell ref="B288:E288"/>
    <mergeCell ref="L288:M288"/>
    <mergeCell ref="N288:O288"/>
    <mergeCell ref="Q288:R288"/>
    <mergeCell ref="A289:E289"/>
    <mergeCell ref="L289:M289"/>
    <mergeCell ref="N289:O289"/>
    <mergeCell ref="Q289:R289"/>
    <mergeCell ref="A286:E286"/>
    <mergeCell ref="L286:M286"/>
    <mergeCell ref="N286:O286"/>
    <mergeCell ref="Q286:R286"/>
    <mergeCell ref="A287:D287"/>
    <mergeCell ref="E287:S287"/>
    <mergeCell ref="A284:D284"/>
    <mergeCell ref="E284:S284"/>
    <mergeCell ref="B285:E285"/>
    <mergeCell ref="L285:M285"/>
    <mergeCell ref="N285:O285"/>
    <mergeCell ref="Q285:R285"/>
    <mergeCell ref="B282:E282"/>
    <mergeCell ref="L282:M282"/>
    <mergeCell ref="N282:O282"/>
    <mergeCell ref="Q282:R282"/>
    <mergeCell ref="A283:E283"/>
    <mergeCell ref="L283:M283"/>
    <mergeCell ref="N283:O283"/>
    <mergeCell ref="Q283:R283"/>
    <mergeCell ref="A280:E280"/>
    <mergeCell ref="L280:M280"/>
    <mergeCell ref="N280:O280"/>
    <mergeCell ref="Q280:R280"/>
    <mergeCell ref="A281:D281"/>
    <mergeCell ref="E281:S281"/>
    <mergeCell ref="A278:D278"/>
    <mergeCell ref="E278:S278"/>
    <mergeCell ref="B279:E279"/>
    <mergeCell ref="L279:M279"/>
    <mergeCell ref="N279:O279"/>
    <mergeCell ref="Q279:R279"/>
    <mergeCell ref="B276:E276"/>
    <mergeCell ref="L276:M276"/>
    <mergeCell ref="N276:O276"/>
    <mergeCell ref="Q276:R276"/>
    <mergeCell ref="A277:E277"/>
    <mergeCell ref="L277:M277"/>
    <mergeCell ref="N277:O277"/>
    <mergeCell ref="Q277:R277"/>
    <mergeCell ref="A274:E274"/>
    <mergeCell ref="L274:M274"/>
    <mergeCell ref="N274:O274"/>
    <mergeCell ref="Q274:R274"/>
    <mergeCell ref="A275:D275"/>
    <mergeCell ref="E275:S275"/>
    <mergeCell ref="A272:D272"/>
    <mergeCell ref="E272:S272"/>
    <mergeCell ref="B273:E273"/>
    <mergeCell ref="L273:M273"/>
    <mergeCell ref="N273:O273"/>
    <mergeCell ref="Q273:R273"/>
    <mergeCell ref="B270:E270"/>
    <mergeCell ref="L270:M270"/>
    <mergeCell ref="N270:O270"/>
    <mergeCell ref="Q270:R270"/>
    <mergeCell ref="A271:E271"/>
    <mergeCell ref="L271:M271"/>
    <mergeCell ref="N271:O271"/>
    <mergeCell ref="Q271:R271"/>
    <mergeCell ref="A268:E268"/>
    <mergeCell ref="L268:M268"/>
    <mergeCell ref="N268:O268"/>
    <mergeCell ref="Q268:R268"/>
    <mergeCell ref="A269:D269"/>
    <mergeCell ref="E269:S269"/>
    <mergeCell ref="A266:D266"/>
    <mergeCell ref="E266:S266"/>
    <mergeCell ref="B267:E267"/>
    <mergeCell ref="L267:M267"/>
    <mergeCell ref="N267:O267"/>
    <mergeCell ref="Q267:R267"/>
    <mergeCell ref="B264:E264"/>
    <mergeCell ref="L264:M264"/>
    <mergeCell ref="N264:O264"/>
    <mergeCell ref="Q264:R264"/>
    <mergeCell ref="A265:E265"/>
    <mergeCell ref="L265:M265"/>
    <mergeCell ref="N265:O265"/>
    <mergeCell ref="Q265:R265"/>
    <mergeCell ref="A262:E262"/>
    <mergeCell ref="L262:M262"/>
    <mergeCell ref="N262:O262"/>
    <mergeCell ref="Q262:R262"/>
    <mergeCell ref="A263:D263"/>
    <mergeCell ref="E263:S263"/>
    <mergeCell ref="A260:D260"/>
    <mergeCell ref="E260:S260"/>
    <mergeCell ref="B261:E261"/>
    <mergeCell ref="L261:M261"/>
    <mergeCell ref="N261:O261"/>
    <mergeCell ref="Q261:R261"/>
    <mergeCell ref="B258:E258"/>
    <mergeCell ref="L258:M258"/>
    <mergeCell ref="N258:O258"/>
    <mergeCell ref="Q258:R258"/>
    <mergeCell ref="A259:E259"/>
    <mergeCell ref="L259:M259"/>
    <mergeCell ref="N259:O259"/>
    <mergeCell ref="Q259:R259"/>
    <mergeCell ref="A256:E256"/>
    <mergeCell ref="L256:M256"/>
    <mergeCell ref="N256:O256"/>
    <mergeCell ref="Q256:R256"/>
    <mergeCell ref="A257:D257"/>
    <mergeCell ref="E257:S257"/>
    <mergeCell ref="A254:D254"/>
    <mergeCell ref="E254:S254"/>
    <mergeCell ref="B255:E255"/>
    <mergeCell ref="L255:M255"/>
    <mergeCell ref="N255:O255"/>
    <mergeCell ref="Q255:R255"/>
    <mergeCell ref="B252:E252"/>
    <mergeCell ref="L252:M252"/>
    <mergeCell ref="N252:O252"/>
    <mergeCell ref="Q252:R252"/>
    <mergeCell ref="A253:E253"/>
    <mergeCell ref="L253:M253"/>
    <mergeCell ref="N253:O253"/>
    <mergeCell ref="Q253:R253"/>
    <mergeCell ref="A250:E250"/>
    <mergeCell ref="L250:M250"/>
    <mergeCell ref="N250:O250"/>
    <mergeCell ref="Q250:R250"/>
    <mergeCell ref="A251:D251"/>
    <mergeCell ref="E251:S251"/>
    <mergeCell ref="A248:D248"/>
    <mergeCell ref="E248:S248"/>
    <mergeCell ref="B249:E249"/>
    <mergeCell ref="L249:M249"/>
    <mergeCell ref="N249:O249"/>
    <mergeCell ref="Q249:R249"/>
    <mergeCell ref="B246:E246"/>
    <mergeCell ref="L246:M246"/>
    <mergeCell ref="N246:O246"/>
    <mergeCell ref="Q246:R246"/>
    <mergeCell ref="A247:E247"/>
    <mergeCell ref="L247:M247"/>
    <mergeCell ref="N247:O247"/>
    <mergeCell ref="Q247:R247"/>
    <mergeCell ref="A244:E244"/>
    <mergeCell ref="L244:M244"/>
    <mergeCell ref="N244:O244"/>
    <mergeCell ref="Q244:R244"/>
    <mergeCell ref="A245:D245"/>
    <mergeCell ref="E245:S245"/>
    <mergeCell ref="A242:D242"/>
    <mergeCell ref="E242:S242"/>
    <mergeCell ref="B243:E243"/>
    <mergeCell ref="L243:M243"/>
    <mergeCell ref="N243:O243"/>
    <mergeCell ref="Q243:R243"/>
    <mergeCell ref="B240:E240"/>
    <mergeCell ref="L240:M240"/>
    <mergeCell ref="N240:O240"/>
    <mergeCell ref="Q240:R240"/>
    <mergeCell ref="A241:E241"/>
    <mergeCell ref="L241:M241"/>
    <mergeCell ref="N241:O241"/>
    <mergeCell ref="Q241:R241"/>
    <mergeCell ref="A238:E238"/>
    <mergeCell ref="L238:M238"/>
    <mergeCell ref="N238:O238"/>
    <mergeCell ref="Q238:R238"/>
    <mergeCell ref="A239:D239"/>
    <mergeCell ref="E239:S239"/>
    <mergeCell ref="A236:D236"/>
    <mergeCell ref="E236:S236"/>
    <mergeCell ref="B237:E237"/>
    <mergeCell ref="L237:M237"/>
    <mergeCell ref="N237:O237"/>
    <mergeCell ref="Q237:R237"/>
    <mergeCell ref="B234:E234"/>
    <mergeCell ref="L234:M234"/>
    <mergeCell ref="N234:O234"/>
    <mergeCell ref="Q234:R234"/>
    <mergeCell ref="A235:E235"/>
    <mergeCell ref="L235:M235"/>
    <mergeCell ref="N235:O235"/>
    <mergeCell ref="Q235:R235"/>
    <mergeCell ref="A232:E232"/>
    <mergeCell ref="L232:M232"/>
    <mergeCell ref="N232:O232"/>
    <mergeCell ref="Q232:R232"/>
    <mergeCell ref="A233:D233"/>
    <mergeCell ref="E233:S233"/>
    <mergeCell ref="A230:D230"/>
    <mergeCell ref="E230:S230"/>
    <mergeCell ref="B231:E231"/>
    <mergeCell ref="L231:M231"/>
    <mergeCell ref="N231:O231"/>
    <mergeCell ref="Q231:R231"/>
    <mergeCell ref="B228:E228"/>
    <mergeCell ref="L228:M228"/>
    <mergeCell ref="N228:O228"/>
    <mergeCell ref="Q228:R228"/>
    <mergeCell ref="A229:E229"/>
    <mergeCell ref="L229:M229"/>
    <mergeCell ref="N229:O229"/>
    <mergeCell ref="Q229:R229"/>
    <mergeCell ref="A226:E226"/>
    <mergeCell ref="L226:M226"/>
    <mergeCell ref="N226:O226"/>
    <mergeCell ref="Q226:R226"/>
    <mergeCell ref="A227:D227"/>
    <mergeCell ref="E227:S227"/>
    <mergeCell ref="A224:D224"/>
    <mergeCell ref="E224:S224"/>
    <mergeCell ref="B225:E225"/>
    <mergeCell ref="L225:M225"/>
    <mergeCell ref="N225:O225"/>
    <mergeCell ref="Q225:R225"/>
    <mergeCell ref="B222:E222"/>
    <mergeCell ref="L222:M222"/>
    <mergeCell ref="N222:O222"/>
    <mergeCell ref="Q222:R222"/>
    <mergeCell ref="A223:E223"/>
    <mergeCell ref="L223:M223"/>
    <mergeCell ref="N223:O223"/>
    <mergeCell ref="Q223:R223"/>
    <mergeCell ref="A220:E220"/>
    <mergeCell ref="L220:M220"/>
    <mergeCell ref="N220:O220"/>
    <mergeCell ref="Q220:R220"/>
    <mergeCell ref="A221:D221"/>
    <mergeCell ref="E221:S221"/>
    <mergeCell ref="A218:D218"/>
    <mergeCell ref="E218:S218"/>
    <mergeCell ref="B219:E219"/>
    <mergeCell ref="L219:M219"/>
    <mergeCell ref="N219:O219"/>
    <mergeCell ref="Q219:R219"/>
    <mergeCell ref="B216:E216"/>
    <mergeCell ref="L216:M216"/>
    <mergeCell ref="N216:O216"/>
    <mergeCell ref="Q216:R216"/>
    <mergeCell ref="A217:E217"/>
    <mergeCell ref="L217:M217"/>
    <mergeCell ref="N217:O217"/>
    <mergeCell ref="Q217:R217"/>
    <mergeCell ref="A214:E214"/>
    <mergeCell ref="L214:M214"/>
    <mergeCell ref="N214:O214"/>
    <mergeCell ref="Q214:R214"/>
    <mergeCell ref="A215:D215"/>
    <mergeCell ref="E215:S215"/>
    <mergeCell ref="A212:D212"/>
    <mergeCell ref="E212:S212"/>
    <mergeCell ref="B213:E213"/>
    <mergeCell ref="L213:M213"/>
    <mergeCell ref="N213:O213"/>
    <mergeCell ref="Q213:R213"/>
    <mergeCell ref="B210:E210"/>
    <mergeCell ref="L210:M210"/>
    <mergeCell ref="N210:O210"/>
    <mergeCell ref="Q210:R210"/>
    <mergeCell ref="A211:E211"/>
    <mergeCell ref="L211:M211"/>
    <mergeCell ref="N211:O211"/>
    <mergeCell ref="Q211:R211"/>
    <mergeCell ref="A208:E208"/>
    <mergeCell ref="L208:M208"/>
    <mergeCell ref="N208:O208"/>
    <mergeCell ref="Q208:R208"/>
    <mergeCell ref="A209:D209"/>
    <mergeCell ref="E209:S209"/>
    <mergeCell ref="A206:D206"/>
    <mergeCell ref="E206:S206"/>
    <mergeCell ref="B207:E207"/>
    <mergeCell ref="L207:M207"/>
    <mergeCell ref="N207:O207"/>
    <mergeCell ref="Q207:R207"/>
    <mergeCell ref="B204:E204"/>
    <mergeCell ref="L204:M204"/>
    <mergeCell ref="N204:O204"/>
    <mergeCell ref="Q204:R204"/>
    <mergeCell ref="A205:E205"/>
    <mergeCell ref="L205:M205"/>
    <mergeCell ref="N205:O205"/>
    <mergeCell ref="Q205:R205"/>
    <mergeCell ref="A202:E202"/>
    <mergeCell ref="L202:M202"/>
    <mergeCell ref="N202:O202"/>
    <mergeCell ref="Q202:R202"/>
    <mergeCell ref="A203:D203"/>
    <mergeCell ref="E203:S203"/>
    <mergeCell ref="A200:D200"/>
    <mergeCell ref="E200:S200"/>
    <mergeCell ref="B201:E201"/>
    <mergeCell ref="L201:M201"/>
    <mergeCell ref="N201:O201"/>
    <mergeCell ref="Q201:R201"/>
    <mergeCell ref="B198:E198"/>
    <mergeCell ref="L198:M198"/>
    <mergeCell ref="N198:O198"/>
    <mergeCell ref="Q198:R198"/>
    <mergeCell ref="A199:E199"/>
    <mergeCell ref="L199:M199"/>
    <mergeCell ref="N199:O199"/>
    <mergeCell ref="Q199:R199"/>
    <mergeCell ref="A196:E196"/>
    <mergeCell ref="L196:M196"/>
    <mergeCell ref="N196:O196"/>
    <mergeCell ref="Q196:R196"/>
    <mergeCell ref="A197:D197"/>
    <mergeCell ref="E197:S197"/>
    <mergeCell ref="A194:D194"/>
    <mergeCell ref="E194:S194"/>
    <mergeCell ref="B195:E195"/>
    <mergeCell ref="L195:M195"/>
    <mergeCell ref="N195:O195"/>
    <mergeCell ref="Q195:R195"/>
    <mergeCell ref="B192:E192"/>
    <mergeCell ref="L192:M192"/>
    <mergeCell ref="N192:O192"/>
    <mergeCell ref="Q192:R192"/>
    <mergeCell ref="A193:E193"/>
    <mergeCell ref="L193:M193"/>
    <mergeCell ref="N193:O193"/>
    <mergeCell ref="Q193:R193"/>
    <mergeCell ref="A190:E190"/>
    <mergeCell ref="L190:M190"/>
    <mergeCell ref="N190:O190"/>
    <mergeCell ref="Q190:R190"/>
    <mergeCell ref="A191:D191"/>
    <mergeCell ref="E191:S191"/>
    <mergeCell ref="A188:D188"/>
    <mergeCell ref="E188:S188"/>
    <mergeCell ref="B189:E189"/>
    <mergeCell ref="L189:M189"/>
    <mergeCell ref="N189:O189"/>
    <mergeCell ref="Q189:R189"/>
    <mergeCell ref="B186:E186"/>
    <mergeCell ref="L186:M186"/>
    <mergeCell ref="N186:O186"/>
    <mergeCell ref="Q186:R186"/>
    <mergeCell ref="A187:E187"/>
    <mergeCell ref="L187:M187"/>
    <mergeCell ref="N187:O187"/>
    <mergeCell ref="Q187:R187"/>
    <mergeCell ref="A184:E184"/>
    <mergeCell ref="L184:M184"/>
    <mergeCell ref="N184:O184"/>
    <mergeCell ref="Q184:R184"/>
    <mergeCell ref="A185:D185"/>
    <mergeCell ref="E185:S185"/>
    <mergeCell ref="A182:D182"/>
    <mergeCell ref="E182:S182"/>
    <mergeCell ref="B183:E183"/>
    <mergeCell ref="L183:M183"/>
    <mergeCell ref="N183:O183"/>
    <mergeCell ref="Q183:R183"/>
    <mergeCell ref="B180:E180"/>
    <mergeCell ref="L180:M180"/>
    <mergeCell ref="N180:O180"/>
    <mergeCell ref="Q180:R180"/>
    <mergeCell ref="A181:E181"/>
    <mergeCell ref="L181:M181"/>
    <mergeCell ref="N181:O181"/>
    <mergeCell ref="Q181:R181"/>
    <mergeCell ref="A178:E178"/>
    <mergeCell ref="L178:M178"/>
    <mergeCell ref="N178:O178"/>
    <mergeCell ref="Q178:R178"/>
    <mergeCell ref="A179:D179"/>
    <mergeCell ref="E179:S179"/>
    <mergeCell ref="A176:D176"/>
    <mergeCell ref="E176:S176"/>
    <mergeCell ref="B177:E177"/>
    <mergeCell ref="L177:M177"/>
    <mergeCell ref="N177:O177"/>
    <mergeCell ref="Q177:R177"/>
    <mergeCell ref="B174:E174"/>
    <mergeCell ref="L174:M174"/>
    <mergeCell ref="N174:O174"/>
    <mergeCell ref="Q174:R174"/>
    <mergeCell ref="A175:E175"/>
    <mergeCell ref="L175:M175"/>
    <mergeCell ref="N175:O175"/>
    <mergeCell ref="Q175:R175"/>
    <mergeCell ref="A172:E172"/>
    <mergeCell ref="L172:M172"/>
    <mergeCell ref="N172:O172"/>
    <mergeCell ref="Q172:R172"/>
    <mergeCell ref="A173:D173"/>
    <mergeCell ref="E173:S173"/>
    <mergeCell ref="A170:D170"/>
    <mergeCell ref="E170:S170"/>
    <mergeCell ref="B171:E171"/>
    <mergeCell ref="L171:M171"/>
    <mergeCell ref="N171:O171"/>
    <mergeCell ref="Q171:R171"/>
    <mergeCell ref="B168:E168"/>
    <mergeCell ref="L168:M168"/>
    <mergeCell ref="N168:O168"/>
    <mergeCell ref="Q168:R168"/>
    <mergeCell ref="A169:E169"/>
    <mergeCell ref="L169:M169"/>
    <mergeCell ref="N169:O169"/>
    <mergeCell ref="Q169:R169"/>
    <mergeCell ref="A166:E166"/>
    <mergeCell ref="L166:M166"/>
    <mergeCell ref="N166:O166"/>
    <mergeCell ref="Q166:R166"/>
    <mergeCell ref="A167:D167"/>
    <mergeCell ref="E167:S167"/>
    <mergeCell ref="A164:D164"/>
    <mergeCell ref="E164:S164"/>
    <mergeCell ref="B165:E165"/>
    <mergeCell ref="L165:M165"/>
    <mergeCell ref="N165:O165"/>
    <mergeCell ref="Q165:R165"/>
    <mergeCell ref="B162:E162"/>
    <mergeCell ref="L162:M162"/>
    <mergeCell ref="N162:O162"/>
    <mergeCell ref="Q162:R162"/>
    <mergeCell ref="A163:E163"/>
    <mergeCell ref="L163:M163"/>
    <mergeCell ref="N163:O163"/>
    <mergeCell ref="Q163:R163"/>
    <mergeCell ref="A160:E160"/>
    <mergeCell ref="L160:M160"/>
    <mergeCell ref="N160:O160"/>
    <mergeCell ref="Q160:R160"/>
    <mergeCell ref="A161:D161"/>
    <mergeCell ref="E161:S161"/>
    <mergeCell ref="A158:D158"/>
    <mergeCell ref="E158:S158"/>
    <mergeCell ref="B159:E159"/>
    <mergeCell ref="L159:M159"/>
    <mergeCell ref="N159:O159"/>
    <mergeCell ref="Q159:R159"/>
    <mergeCell ref="B156:E156"/>
    <mergeCell ref="L156:M156"/>
    <mergeCell ref="N156:O156"/>
    <mergeCell ref="Q156:R156"/>
    <mergeCell ref="A157:E157"/>
    <mergeCell ref="L157:M157"/>
    <mergeCell ref="N157:O157"/>
    <mergeCell ref="Q157:R157"/>
    <mergeCell ref="A154:E154"/>
    <mergeCell ref="L154:M154"/>
    <mergeCell ref="N154:O154"/>
    <mergeCell ref="Q154:R154"/>
    <mergeCell ref="A155:D155"/>
    <mergeCell ref="E155:S155"/>
    <mergeCell ref="A152:D152"/>
    <mergeCell ref="E152:S152"/>
    <mergeCell ref="B153:E153"/>
    <mergeCell ref="L153:M153"/>
    <mergeCell ref="N153:O153"/>
    <mergeCell ref="Q153:R153"/>
    <mergeCell ref="B150:E150"/>
    <mergeCell ref="L150:M150"/>
    <mergeCell ref="N150:O150"/>
    <mergeCell ref="Q150:R150"/>
    <mergeCell ref="A151:E151"/>
    <mergeCell ref="L151:M151"/>
    <mergeCell ref="N151:O151"/>
    <mergeCell ref="Q151:R151"/>
    <mergeCell ref="A148:E148"/>
    <mergeCell ref="L148:M148"/>
    <mergeCell ref="N148:O148"/>
    <mergeCell ref="Q148:R148"/>
    <mergeCell ref="A149:D149"/>
    <mergeCell ref="E149:S149"/>
    <mergeCell ref="A146:D146"/>
    <mergeCell ref="E146:S146"/>
    <mergeCell ref="B147:E147"/>
    <mergeCell ref="L147:M147"/>
    <mergeCell ref="N147:O147"/>
    <mergeCell ref="Q147:R147"/>
    <mergeCell ref="B144:E144"/>
    <mergeCell ref="L144:M144"/>
    <mergeCell ref="N144:O144"/>
    <mergeCell ref="Q144:R144"/>
    <mergeCell ref="A145:E145"/>
    <mergeCell ref="L145:M145"/>
    <mergeCell ref="N145:O145"/>
    <mergeCell ref="Q145:R145"/>
    <mergeCell ref="A142:E142"/>
    <mergeCell ref="L142:M142"/>
    <mergeCell ref="N142:O142"/>
    <mergeCell ref="Q142:R142"/>
    <mergeCell ref="A143:D143"/>
    <mergeCell ref="E143:S143"/>
    <mergeCell ref="A140:D140"/>
    <mergeCell ref="E140:S140"/>
    <mergeCell ref="B141:E141"/>
    <mergeCell ref="L141:M141"/>
    <mergeCell ref="N141:O141"/>
    <mergeCell ref="Q141:R141"/>
    <mergeCell ref="B138:E138"/>
    <mergeCell ref="L138:M138"/>
    <mergeCell ref="N138:O138"/>
    <mergeCell ref="Q138:R138"/>
    <mergeCell ref="A139:E139"/>
    <mergeCell ref="L139:M139"/>
    <mergeCell ref="N139:O139"/>
    <mergeCell ref="Q139:R139"/>
    <mergeCell ref="A136:E136"/>
    <mergeCell ref="L136:M136"/>
    <mergeCell ref="N136:O136"/>
    <mergeCell ref="Q136:R136"/>
    <mergeCell ref="A137:D137"/>
    <mergeCell ref="E137:S137"/>
    <mergeCell ref="A134:D134"/>
    <mergeCell ref="E134:S134"/>
    <mergeCell ref="B135:E135"/>
    <mergeCell ref="L135:M135"/>
    <mergeCell ref="N135:O135"/>
    <mergeCell ref="Q135:R135"/>
    <mergeCell ref="B132:E132"/>
    <mergeCell ref="L132:M132"/>
    <mergeCell ref="N132:O132"/>
    <mergeCell ref="Q132:R132"/>
    <mergeCell ref="A133:E133"/>
    <mergeCell ref="L133:M133"/>
    <mergeCell ref="N133:O133"/>
    <mergeCell ref="Q133:R133"/>
    <mergeCell ref="A130:E130"/>
    <mergeCell ref="L130:M130"/>
    <mergeCell ref="N130:O130"/>
    <mergeCell ref="Q130:R130"/>
    <mergeCell ref="A131:D131"/>
    <mergeCell ref="E131:S131"/>
    <mergeCell ref="A128:D128"/>
    <mergeCell ref="E128:S128"/>
    <mergeCell ref="B129:E129"/>
    <mergeCell ref="L129:M129"/>
    <mergeCell ref="N129:O129"/>
    <mergeCell ref="Q129:R129"/>
    <mergeCell ref="B126:E126"/>
    <mergeCell ref="L126:M126"/>
    <mergeCell ref="N126:O126"/>
    <mergeCell ref="Q126:R126"/>
    <mergeCell ref="A127:E127"/>
    <mergeCell ref="L127:M127"/>
    <mergeCell ref="N127:O127"/>
    <mergeCell ref="Q127:R127"/>
    <mergeCell ref="A124:E124"/>
    <mergeCell ref="L124:M124"/>
    <mergeCell ref="N124:O124"/>
    <mergeCell ref="Q124:R124"/>
    <mergeCell ref="A125:D125"/>
    <mergeCell ref="E125:S125"/>
    <mergeCell ref="A122:D122"/>
    <mergeCell ref="E122:S122"/>
    <mergeCell ref="B123:E123"/>
    <mergeCell ref="L123:M123"/>
    <mergeCell ref="N123:O123"/>
    <mergeCell ref="Q123:R123"/>
    <mergeCell ref="B120:E120"/>
    <mergeCell ref="L120:M120"/>
    <mergeCell ref="N120:O120"/>
    <mergeCell ref="Q120:R120"/>
    <mergeCell ref="A121:E121"/>
    <mergeCell ref="L121:M121"/>
    <mergeCell ref="N121:O121"/>
    <mergeCell ref="Q121:R121"/>
    <mergeCell ref="A118:E118"/>
    <mergeCell ref="L118:M118"/>
    <mergeCell ref="N118:O118"/>
    <mergeCell ref="Q118:R118"/>
    <mergeCell ref="A119:D119"/>
    <mergeCell ref="E119:S119"/>
    <mergeCell ref="A116:D116"/>
    <mergeCell ref="E116:S116"/>
    <mergeCell ref="B117:E117"/>
    <mergeCell ref="L117:M117"/>
    <mergeCell ref="N117:O117"/>
    <mergeCell ref="Q117:R117"/>
    <mergeCell ref="B114:E114"/>
    <mergeCell ref="L114:M114"/>
    <mergeCell ref="N114:O114"/>
    <mergeCell ref="Q114:R114"/>
    <mergeCell ref="A115:E115"/>
    <mergeCell ref="L115:M115"/>
    <mergeCell ref="N115:O115"/>
    <mergeCell ref="Q115:R115"/>
    <mergeCell ref="A112:E112"/>
    <mergeCell ref="L112:M112"/>
    <mergeCell ref="N112:O112"/>
    <mergeCell ref="Q112:R112"/>
    <mergeCell ref="A113:D113"/>
    <mergeCell ref="E113:S113"/>
    <mergeCell ref="A110:D110"/>
    <mergeCell ref="E110:S110"/>
    <mergeCell ref="B111:E111"/>
    <mergeCell ref="L111:M111"/>
    <mergeCell ref="N111:O111"/>
    <mergeCell ref="Q111:R111"/>
    <mergeCell ref="B108:E108"/>
    <mergeCell ref="L108:M108"/>
    <mergeCell ref="N108:O108"/>
    <mergeCell ref="Q108:R108"/>
    <mergeCell ref="A109:E109"/>
    <mergeCell ref="L109:M109"/>
    <mergeCell ref="N109:O109"/>
    <mergeCell ref="Q109:R109"/>
    <mergeCell ref="A106:E106"/>
    <mergeCell ref="L106:M106"/>
    <mergeCell ref="N106:O106"/>
    <mergeCell ref="Q106:R106"/>
    <mergeCell ref="A107:D107"/>
    <mergeCell ref="E107:S107"/>
    <mergeCell ref="A104:D104"/>
    <mergeCell ref="E104:S104"/>
    <mergeCell ref="B105:E105"/>
    <mergeCell ref="L105:M105"/>
    <mergeCell ref="N105:O105"/>
    <mergeCell ref="Q105:R105"/>
    <mergeCell ref="B102:E102"/>
    <mergeCell ref="L102:M102"/>
    <mergeCell ref="N102:O102"/>
    <mergeCell ref="Q102:R102"/>
    <mergeCell ref="A103:E103"/>
    <mergeCell ref="L103:M103"/>
    <mergeCell ref="N103:O103"/>
    <mergeCell ref="Q103:R103"/>
    <mergeCell ref="A100:E100"/>
    <mergeCell ref="L100:M100"/>
    <mergeCell ref="N100:O100"/>
    <mergeCell ref="Q100:R100"/>
    <mergeCell ref="A101:D101"/>
    <mergeCell ref="E101:S101"/>
    <mergeCell ref="A98:D98"/>
    <mergeCell ref="E98:S98"/>
    <mergeCell ref="B99:E99"/>
    <mergeCell ref="L99:M99"/>
    <mergeCell ref="N99:O99"/>
    <mergeCell ref="Q99:R99"/>
    <mergeCell ref="B96:E96"/>
    <mergeCell ref="L96:M96"/>
    <mergeCell ref="N96:O96"/>
    <mergeCell ref="Q96:R96"/>
    <mergeCell ref="A97:E97"/>
    <mergeCell ref="L97:M97"/>
    <mergeCell ref="N97:O97"/>
    <mergeCell ref="Q97:R97"/>
    <mergeCell ref="A94:E94"/>
    <mergeCell ref="L94:M94"/>
    <mergeCell ref="N94:O94"/>
    <mergeCell ref="Q94:R94"/>
    <mergeCell ref="A95:D95"/>
    <mergeCell ref="E95:S95"/>
    <mergeCell ref="A92:D92"/>
    <mergeCell ref="E92:S92"/>
    <mergeCell ref="B93:E93"/>
    <mergeCell ref="L93:M93"/>
    <mergeCell ref="N93:O93"/>
    <mergeCell ref="Q93:R93"/>
    <mergeCell ref="B90:E90"/>
    <mergeCell ref="L90:M90"/>
    <mergeCell ref="N90:O90"/>
    <mergeCell ref="Q90:R90"/>
    <mergeCell ref="A91:E91"/>
    <mergeCell ref="L91:M91"/>
    <mergeCell ref="N91:O91"/>
    <mergeCell ref="Q91:R91"/>
    <mergeCell ref="A88:E88"/>
    <mergeCell ref="L88:M88"/>
    <mergeCell ref="N88:O88"/>
    <mergeCell ref="Q88:R88"/>
    <mergeCell ref="A89:D89"/>
    <mergeCell ref="E89:S89"/>
    <mergeCell ref="A86:D86"/>
    <mergeCell ref="E86:S86"/>
    <mergeCell ref="B87:E87"/>
    <mergeCell ref="L87:M87"/>
    <mergeCell ref="N87:O87"/>
    <mergeCell ref="Q87:R87"/>
    <mergeCell ref="B84:E84"/>
    <mergeCell ref="L84:M84"/>
    <mergeCell ref="N84:O84"/>
    <mergeCell ref="Q84:R84"/>
    <mergeCell ref="A85:E85"/>
    <mergeCell ref="L85:M85"/>
    <mergeCell ref="N85:O85"/>
    <mergeCell ref="Q85:R85"/>
    <mergeCell ref="A82:E82"/>
    <mergeCell ref="L82:M82"/>
    <mergeCell ref="N82:O82"/>
    <mergeCell ref="Q82:R82"/>
    <mergeCell ref="A83:D83"/>
    <mergeCell ref="E83:S83"/>
    <mergeCell ref="A80:D80"/>
    <mergeCell ref="E80:S80"/>
    <mergeCell ref="B81:E81"/>
    <mergeCell ref="L81:M81"/>
    <mergeCell ref="N81:O81"/>
    <mergeCell ref="Q81:R81"/>
    <mergeCell ref="B78:E78"/>
    <mergeCell ref="L78:M78"/>
    <mergeCell ref="N78:O78"/>
    <mergeCell ref="Q78:R78"/>
    <mergeCell ref="A79:E79"/>
    <mergeCell ref="L79:M79"/>
    <mergeCell ref="N79:O79"/>
    <mergeCell ref="Q79:R79"/>
    <mergeCell ref="A76:E76"/>
    <mergeCell ref="L76:M76"/>
    <mergeCell ref="N76:O76"/>
    <mergeCell ref="Q76:R76"/>
    <mergeCell ref="A77:D77"/>
    <mergeCell ref="E77:S77"/>
    <mergeCell ref="A74:D74"/>
    <mergeCell ref="E74:S74"/>
    <mergeCell ref="B75:E75"/>
    <mergeCell ref="L75:M75"/>
    <mergeCell ref="N75:O75"/>
    <mergeCell ref="Q75:R75"/>
    <mergeCell ref="B72:E72"/>
    <mergeCell ref="L72:M72"/>
    <mergeCell ref="N72:O72"/>
    <mergeCell ref="Q72:R72"/>
    <mergeCell ref="A73:E73"/>
    <mergeCell ref="L73:M73"/>
    <mergeCell ref="N73:O73"/>
    <mergeCell ref="Q73:R73"/>
    <mergeCell ref="A70:E70"/>
    <mergeCell ref="L70:M70"/>
    <mergeCell ref="N70:O70"/>
    <mergeCell ref="Q70:R70"/>
    <mergeCell ref="A71:D71"/>
    <mergeCell ref="E71:S71"/>
    <mergeCell ref="A68:D68"/>
    <mergeCell ref="E68:S68"/>
    <mergeCell ref="B69:E69"/>
    <mergeCell ref="L69:M69"/>
    <mergeCell ref="N69:O69"/>
    <mergeCell ref="Q69:R69"/>
    <mergeCell ref="B66:E66"/>
    <mergeCell ref="L66:M66"/>
    <mergeCell ref="N66:O66"/>
    <mergeCell ref="Q66:R66"/>
    <mergeCell ref="A67:E67"/>
    <mergeCell ref="L67:M67"/>
    <mergeCell ref="N67:O67"/>
    <mergeCell ref="Q67:R67"/>
    <mergeCell ref="A64:E64"/>
    <mergeCell ref="L64:M64"/>
    <mergeCell ref="N64:O64"/>
    <mergeCell ref="Q64:R64"/>
    <mergeCell ref="A65:D65"/>
    <mergeCell ref="E65:S65"/>
    <mergeCell ref="A62:D62"/>
    <mergeCell ref="E62:S62"/>
    <mergeCell ref="B63:E63"/>
    <mergeCell ref="L63:M63"/>
    <mergeCell ref="N63:O63"/>
    <mergeCell ref="Q63:R63"/>
    <mergeCell ref="B60:E60"/>
    <mergeCell ref="L60:M60"/>
    <mergeCell ref="N60:O60"/>
    <mergeCell ref="Q60:R60"/>
    <mergeCell ref="A61:E61"/>
    <mergeCell ref="L61:M61"/>
    <mergeCell ref="N61:O61"/>
    <mergeCell ref="Q61:R61"/>
    <mergeCell ref="A58:E58"/>
    <mergeCell ref="L58:M58"/>
    <mergeCell ref="N58:O58"/>
    <mergeCell ref="Q58:R58"/>
    <mergeCell ref="A59:D59"/>
    <mergeCell ref="E59:S59"/>
    <mergeCell ref="A56:D56"/>
    <mergeCell ref="E56:S56"/>
    <mergeCell ref="B57:E57"/>
    <mergeCell ref="L57:M57"/>
    <mergeCell ref="N57:O57"/>
    <mergeCell ref="Q57:R57"/>
    <mergeCell ref="B54:E54"/>
    <mergeCell ref="L54:M54"/>
    <mergeCell ref="N54:O54"/>
    <mergeCell ref="Q54:R54"/>
    <mergeCell ref="A55:E55"/>
    <mergeCell ref="L55:M55"/>
    <mergeCell ref="N55:O55"/>
    <mergeCell ref="Q55:R55"/>
    <mergeCell ref="A52:E52"/>
    <mergeCell ref="L52:M52"/>
    <mergeCell ref="N52:O52"/>
    <mergeCell ref="Q52:R52"/>
    <mergeCell ref="A53:D53"/>
    <mergeCell ref="E53:S53"/>
    <mergeCell ref="A50:D50"/>
    <mergeCell ref="E50:S50"/>
    <mergeCell ref="B51:E51"/>
    <mergeCell ref="L51:M51"/>
    <mergeCell ref="N51:O51"/>
    <mergeCell ref="Q51:R51"/>
    <mergeCell ref="B48:E48"/>
    <mergeCell ref="L48:M48"/>
    <mergeCell ref="N48:O48"/>
    <mergeCell ref="Q48:R48"/>
    <mergeCell ref="A49:E49"/>
    <mergeCell ref="L49:M49"/>
    <mergeCell ref="N49:O49"/>
    <mergeCell ref="Q49:R49"/>
    <mergeCell ref="A46:E46"/>
    <mergeCell ref="L46:M46"/>
    <mergeCell ref="N46:O46"/>
    <mergeCell ref="Q46:R46"/>
    <mergeCell ref="A47:D47"/>
    <mergeCell ref="E47:S47"/>
    <mergeCell ref="A44:D44"/>
    <mergeCell ref="E44:S44"/>
    <mergeCell ref="B45:E45"/>
    <mergeCell ref="L45:M45"/>
    <mergeCell ref="N45:O45"/>
    <mergeCell ref="Q45:R45"/>
    <mergeCell ref="B42:E42"/>
    <mergeCell ref="L42:M42"/>
    <mergeCell ref="N42:O42"/>
    <mergeCell ref="Q42:R42"/>
    <mergeCell ref="A43:E43"/>
    <mergeCell ref="L43:M43"/>
    <mergeCell ref="N43:O43"/>
    <mergeCell ref="Q43:R43"/>
    <mergeCell ref="A40:E40"/>
    <mergeCell ref="L40:M40"/>
    <mergeCell ref="N40:O40"/>
    <mergeCell ref="Q40:R40"/>
    <mergeCell ref="A41:D41"/>
    <mergeCell ref="E41:S41"/>
    <mergeCell ref="A38:D38"/>
    <mergeCell ref="E38:S38"/>
    <mergeCell ref="B39:E39"/>
    <mergeCell ref="L39:M39"/>
    <mergeCell ref="N39:O39"/>
    <mergeCell ref="Q39:R39"/>
    <mergeCell ref="B36:E36"/>
    <mergeCell ref="L36:M36"/>
    <mergeCell ref="N36:O36"/>
    <mergeCell ref="Q36:R36"/>
    <mergeCell ref="A37:E37"/>
    <mergeCell ref="L37:M37"/>
    <mergeCell ref="N37:O37"/>
    <mergeCell ref="Q37:R37"/>
    <mergeCell ref="A34:E34"/>
    <mergeCell ref="L34:M34"/>
    <mergeCell ref="N34:O34"/>
    <mergeCell ref="Q34:R34"/>
    <mergeCell ref="A35:D35"/>
    <mergeCell ref="E35:S35"/>
    <mergeCell ref="A32:D32"/>
    <mergeCell ref="E32:S32"/>
    <mergeCell ref="B33:E33"/>
    <mergeCell ref="L33:M33"/>
    <mergeCell ref="N33:O33"/>
    <mergeCell ref="Q33:R33"/>
    <mergeCell ref="B30:E30"/>
    <mergeCell ref="L30:M30"/>
    <mergeCell ref="N30:O30"/>
    <mergeCell ref="Q30:R30"/>
    <mergeCell ref="A31:E31"/>
    <mergeCell ref="L31:M31"/>
    <mergeCell ref="N31:O31"/>
    <mergeCell ref="Q31:R31"/>
    <mergeCell ref="A28:E28"/>
    <mergeCell ref="L28:M28"/>
    <mergeCell ref="N28:O28"/>
    <mergeCell ref="Q28:R28"/>
    <mergeCell ref="A29:D29"/>
    <mergeCell ref="E29:S29"/>
    <mergeCell ref="A26:D26"/>
    <mergeCell ref="E26:S26"/>
    <mergeCell ref="B27:E27"/>
    <mergeCell ref="L27:M27"/>
    <mergeCell ref="N27:O27"/>
    <mergeCell ref="Q27:R27"/>
    <mergeCell ref="B24:E24"/>
    <mergeCell ref="L24:M24"/>
    <mergeCell ref="N24:O24"/>
    <mergeCell ref="Q24:R24"/>
    <mergeCell ref="A25:E25"/>
    <mergeCell ref="L25:M25"/>
    <mergeCell ref="N25:O25"/>
    <mergeCell ref="Q25:R25"/>
    <mergeCell ref="A22:E22"/>
    <mergeCell ref="L22:M22"/>
    <mergeCell ref="N22:O22"/>
    <mergeCell ref="Q22:R22"/>
    <mergeCell ref="A23:D23"/>
    <mergeCell ref="E23:S23"/>
    <mergeCell ref="A20:D20"/>
    <mergeCell ref="E20:S20"/>
    <mergeCell ref="B21:E21"/>
    <mergeCell ref="L21:M21"/>
    <mergeCell ref="N21:O21"/>
    <mergeCell ref="Q21:R21"/>
    <mergeCell ref="B18:E18"/>
    <mergeCell ref="L18:M18"/>
    <mergeCell ref="N18:O18"/>
    <mergeCell ref="Q18:R18"/>
    <mergeCell ref="A19:E19"/>
    <mergeCell ref="L19:M19"/>
    <mergeCell ref="N19:O19"/>
    <mergeCell ref="Q19:R19"/>
    <mergeCell ref="A16:E16"/>
    <mergeCell ref="L16:M16"/>
    <mergeCell ref="N16:O16"/>
    <mergeCell ref="Q16:R16"/>
    <mergeCell ref="A17:D17"/>
    <mergeCell ref="E17:S17"/>
    <mergeCell ref="A14:D14"/>
    <mergeCell ref="E14:S14"/>
    <mergeCell ref="B15:E15"/>
    <mergeCell ref="L15:M15"/>
    <mergeCell ref="N15:O15"/>
    <mergeCell ref="Q15:R15"/>
    <mergeCell ref="B12:E12"/>
    <mergeCell ref="L12:M12"/>
    <mergeCell ref="N12:O12"/>
    <mergeCell ref="Q12:R12"/>
    <mergeCell ref="A13:E13"/>
    <mergeCell ref="L13:M13"/>
    <mergeCell ref="N13:O13"/>
    <mergeCell ref="Q13:R13"/>
    <mergeCell ref="A9:A10"/>
    <mergeCell ref="G9:G10"/>
    <mergeCell ref="O10:Q10"/>
    <mergeCell ref="R10:S10"/>
    <mergeCell ref="A11:D11"/>
    <mergeCell ref="E11:S11"/>
    <mergeCell ref="H8:H9"/>
    <mergeCell ref="I8:I10"/>
    <mergeCell ref="J8:J10"/>
    <mergeCell ref="K8:K10"/>
    <mergeCell ref="L8:N10"/>
    <mergeCell ref="O8:S9"/>
    <mergeCell ref="A5:B5"/>
    <mergeCell ref="O5:S5"/>
    <mergeCell ref="A6:C6"/>
    <mergeCell ref="D6:S6"/>
    <mergeCell ref="A7:A8"/>
    <mergeCell ref="B7:F10"/>
    <mergeCell ref="G7:G8"/>
    <mergeCell ref="I7:J7"/>
    <mergeCell ref="K7:N7"/>
    <mergeCell ref="O7:S7"/>
    <mergeCell ref="A1:B1"/>
    <mergeCell ref="C1:L2"/>
    <mergeCell ref="M1:S1"/>
    <mergeCell ref="A2:B4"/>
    <mergeCell ref="M2:S4"/>
    <mergeCell ref="C3:L3"/>
    <mergeCell ref="C4:L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EC50F-C811-46DD-B1E5-99050151293A}">
  <dimension ref="A1:S165"/>
  <sheetViews>
    <sheetView topLeftCell="A145" workbookViewId="0">
      <selection activeCell="K351" sqref="K351"/>
    </sheetView>
  </sheetViews>
  <sheetFormatPr defaultRowHeight="12.75" x14ac:dyDescent="0.2"/>
  <cols>
    <col min="1" max="1" width="5" style="1" customWidth="1"/>
    <col min="2" max="2" width="15.140625" style="1" customWidth="1"/>
    <col min="3" max="3" width="2" style="1" customWidth="1"/>
    <col min="4" max="4" width="37.5703125" style="1" customWidth="1"/>
    <col min="5" max="5" width="0.85546875" style="1" customWidth="1"/>
    <col min="6" max="6" width="2" style="1" customWidth="1"/>
    <col min="7" max="7" width="8.140625" style="1" customWidth="1"/>
    <col min="8" max="8" width="11.140625" style="1" customWidth="1"/>
    <col min="9" max="9" width="10.140625" style="1" customWidth="1"/>
    <col min="10" max="11" width="13.42578125" style="1" customWidth="1"/>
    <col min="12" max="12" width="6.5703125" style="1" customWidth="1"/>
    <col min="13" max="15" width="0.5703125" style="1" customWidth="1"/>
    <col min="16" max="16" width="9.140625" style="1"/>
    <col min="17" max="17" width="0.5703125" style="1" customWidth="1"/>
    <col min="18" max="18" width="9.7109375" style="1" customWidth="1"/>
    <col min="19" max="19" width="0.5703125" style="1" customWidth="1"/>
    <col min="20" max="256" width="9.140625" style="1"/>
    <col min="257" max="257" width="5" style="1" customWidth="1"/>
    <col min="258" max="258" width="15.140625" style="1" customWidth="1"/>
    <col min="259" max="259" width="2" style="1" customWidth="1"/>
    <col min="260" max="260" width="37.5703125" style="1" customWidth="1"/>
    <col min="261" max="261" width="0.85546875" style="1" customWidth="1"/>
    <col min="262" max="262" width="2" style="1" customWidth="1"/>
    <col min="263" max="263" width="8.140625" style="1" customWidth="1"/>
    <col min="264" max="264" width="11.140625" style="1" customWidth="1"/>
    <col min="265" max="265" width="10.140625" style="1" customWidth="1"/>
    <col min="266" max="266" width="10" style="1" customWidth="1"/>
    <col min="267" max="267" width="10.140625" style="1" customWidth="1"/>
    <col min="268" max="268" width="6.5703125" style="1" customWidth="1"/>
    <col min="269" max="271" width="0.5703125" style="1" customWidth="1"/>
    <col min="272" max="272" width="9.140625" style="1"/>
    <col min="273" max="273" width="0.5703125" style="1" customWidth="1"/>
    <col min="274" max="274" width="9.7109375" style="1" customWidth="1"/>
    <col min="275" max="275" width="0.5703125" style="1" customWidth="1"/>
    <col min="276" max="512" width="9.140625" style="1"/>
    <col min="513" max="513" width="5" style="1" customWidth="1"/>
    <col min="514" max="514" width="15.140625" style="1" customWidth="1"/>
    <col min="515" max="515" width="2" style="1" customWidth="1"/>
    <col min="516" max="516" width="37.5703125" style="1" customWidth="1"/>
    <col min="517" max="517" width="0.85546875" style="1" customWidth="1"/>
    <col min="518" max="518" width="2" style="1" customWidth="1"/>
    <col min="519" max="519" width="8.140625" style="1" customWidth="1"/>
    <col min="520" max="520" width="11.140625" style="1" customWidth="1"/>
    <col min="521" max="521" width="10.140625" style="1" customWidth="1"/>
    <col min="522" max="522" width="10" style="1" customWidth="1"/>
    <col min="523" max="523" width="10.140625" style="1" customWidth="1"/>
    <col min="524" max="524" width="6.5703125" style="1" customWidth="1"/>
    <col min="525" max="527" width="0.5703125" style="1" customWidth="1"/>
    <col min="528" max="528" width="9.140625" style="1"/>
    <col min="529" max="529" width="0.5703125" style="1" customWidth="1"/>
    <col min="530" max="530" width="9.7109375" style="1" customWidth="1"/>
    <col min="531" max="531" width="0.5703125" style="1" customWidth="1"/>
    <col min="532" max="768" width="9.140625" style="1"/>
    <col min="769" max="769" width="5" style="1" customWidth="1"/>
    <col min="770" max="770" width="15.140625" style="1" customWidth="1"/>
    <col min="771" max="771" width="2" style="1" customWidth="1"/>
    <col min="772" max="772" width="37.5703125" style="1" customWidth="1"/>
    <col min="773" max="773" width="0.85546875" style="1" customWidth="1"/>
    <col min="774" max="774" width="2" style="1" customWidth="1"/>
    <col min="775" max="775" width="8.140625" style="1" customWidth="1"/>
    <col min="776" max="776" width="11.140625" style="1" customWidth="1"/>
    <col min="777" max="777" width="10.140625" style="1" customWidth="1"/>
    <col min="778" max="778" width="10" style="1" customWidth="1"/>
    <col min="779" max="779" width="10.140625" style="1" customWidth="1"/>
    <col min="780" max="780" width="6.5703125" style="1" customWidth="1"/>
    <col min="781" max="783" width="0.5703125" style="1" customWidth="1"/>
    <col min="784" max="784" width="9.140625" style="1"/>
    <col min="785" max="785" width="0.5703125" style="1" customWidth="1"/>
    <col min="786" max="786" width="9.7109375" style="1" customWidth="1"/>
    <col min="787" max="787" width="0.5703125" style="1" customWidth="1"/>
    <col min="788" max="1024" width="9.140625" style="1"/>
    <col min="1025" max="1025" width="5" style="1" customWidth="1"/>
    <col min="1026" max="1026" width="15.140625" style="1" customWidth="1"/>
    <col min="1027" max="1027" width="2" style="1" customWidth="1"/>
    <col min="1028" max="1028" width="37.5703125" style="1" customWidth="1"/>
    <col min="1029" max="1029" width="0.85546875" style="1" customWidth="1"/>
    <col min="1030" max="1030" width="2" style="1" customWidth="1"/>
    <col min="1031" max="1031" width="8.140625" style="1" customWidth="1"/>
    <col min="1032" max="1032" width="11.140625" style="1" customWidth="1"/>
    <col min="1033" max="1033" width="10.140625" style="1" customWidth="1"/>
    <col min="1034" max="1034" width="10" style="1" customWidth="1"/>
    <col min="1035" max="1035" width="10.140625" style="1" customWidth="1"/>
    <col min="1036" max="1036" width="6.5703125" style="1" customWidth="1"/>
    <col min="1037" max="1039" width="0.5703125" style="1" customWidth="1"/>
    <col min="1040" max="1040" width="9.140625" style="1"/>
    <col min="1041" max="1041" width="0.5703125" style="1" customWidth="1"/>
    <col min="1042" max="1042" width="9.7109375" style="1" customWidth="1"/>
    <col min="1043" max="1043" width="0.5703125" style="1" customWidth="1"/>
    <col min="1044" max="1280" width="9.140625" style="1"/>
    <col min="1281" max="1281" width="5" style="1" customWidth="1"/>
    <col min="1282" max="1282" width="15.140625" style="1" customWidth="1"/>
    <col min="1283" max="1283" width="2" style="1" customWidth="1"/>
    <col min="1284" max="1284" width="37.5703125" style="1" customWidth="1"/>
    <col min="1285" max="1285" width="0.85546875" style="1" customWidth="1"/>
    <col min="1286" max="1286" width="2" style="1" customWidth="1"/>
    <col min="1287" max="1287" width="8.140625" style="1" customWidth="1"/>
    <col min="1288" max="1288" width="11.140625" style="1" customWidth="1"/>
    <col min="1289" max="1289" width="10.140625" style="1" customWidth="1"/>
    <col min="1290" max="1290" width="10" style="1" customWidth="1"/>
    <col min="1291" max="1291" width="10.140625" style="1" customWidth="1"/>
    <col min="1292" max="1292" width="6.5703125" style="1" customWidth="1"/>
    <col min="1293" max="1295" width="0.5703125" style="1" customWidth="1"/>
    <col min="1296" max="1296" width="9.140625" style="1"/>
    <col min="1297" max="1297" width="0.5703125" style="1" customWidth="1"/>
    <col min="1298" max="1298" width="9.7109375" style="1" customWidth="1"/>
    <col min="1299" max="1299" width="0.5703125" style="1" customWidth="1"/>
    <col min="1300" max="1536" width="9.140625" style="1"/>
    <col min="1537" max="1537" width="5" style="1" customWidth="1"/>
    <col min="1538" max="1538" width="15.140625" style="1" customWidth="1"/>
    <col min="1539" max="1539" width="2" style="1" customWidth="1"/>
    <col min="1540" max="1540" width="37.5703125" style="1" customWidth="1"/>
    <col min="1541" max="1541" width="0.85546875" style="1" customWidth="1"/>
    <col min="1542" max="1542" width="2" style="1" customWidth="1"/>
    <col min="1543" max="1543" width="8.140625" style="1" customWidth="1"/>
    <col min="1544" max="1544" width="11.140625" style="1" customWidth="1"/>
    <col min="1545" max="1545" width="10.140625" style="1" customWidth="1"/>
    <col min="1546" max="1546" width="10" style="1" customWidth="1"/>
    <col min="1547" max="1547" width="10.140625" style="1" customWidth="1"/>
    <col min="1548" max="1548" width="6.5703125" style="1" customWidth="1"/>
    <col min="1549" max="1551" width="0.5703125" style="1" customWidth="1"/>
    <col min="1552" max="1552" width="9.140625" style="1"/>
    <col min="1553" max="1553" width="0.5703125" style="1" customWidth="1"/>
    <col min="1554" max="1554" width="9.7109375" style="1" customWidth="1"/>
    <col min="1555" max="1555" width="0.5703125" style="1" customWidth="1"/>
    <col min="1556" max="1792" width="9.140625" style="1"/>
    <col min="1793" max="1793" width="5" style="1" customWidth="1"/>
    <col min="1794" max="1794" width="15.140625" style="1" customWidth="1"/>
    <col min="1795" max="1795" width="2" style="1" customWidth="1"/>
    <col min="1796" max="1796" width="37.5703125" style="1" customWidth="1"/>
    <col min="1797" max="1797" width="0.85546875" style="1" customWidth="1"/>
    <col min="1798" max="1798" width="2" style="1" customWidth="1"/>
    <col min="1799" max="1799" width="8.140625" style="1" customWidth="1"/>
    <col min="1800" max="1800" width="11.140625" style="1" customWidth="1"/>
    <col min="1801" max="1801" width="10.140625" style="1" customWidth="1"/>
    <col min="1802" max="1802" width="10" style="1" customWidth="1"/>
    <col min="1803" max="1803" width="10.140625" style="1" customWidth="1"/>
    <col min="1804" max="1804" width="6.5703125" style="1" customWidth="1"/>
    <col min="1805" max="1807" width="0.5703125" style="1" customWidth="1"/>
    <col min="1808" max="1808" width="9.140625" style="1"/>
    <col min="1809" max="1809" width="0.5703125" style="1" customWidth="1"/>
    <col min="1810" max="1810" width="9.7109375" style="1" customWidth="1"/>
    <col min="1811" max="1811" width="0.5703125" style="1" customWidth="1"/>
    <col min="1812" max="2048" width="9.140625" style="1"/>
    <col min="2049" max="2049" width="5" style="1" customWidth="1"/>
    <col min="2050" max="2050" width="15.140625" style="1" customWidth="1"/>
    <col min="2051" max="2051" width="2" style="1" customWidth="1"/>
    <col min="2052" max="2052" width="37.5703125" style="1" customWidth="1"/>
    <col min="2053" max="2053" width="0.85546875" style="1" customWidth="1"/>
    <col min="2054" max="2054" width="2" style="1" customWidth="1"/>
    <col min="2055" max="2055" width="8.140625" style="1" customWidth="1"/>
    <col min="2056" max="2056" width="11.140625" style="1" customWidth="1"/>
    <col min="2057" max="2057" width="10.140625" style="1" customWidth="1"/>
    <col min="2058" max="2058" width="10" style="1" customWidth="1"/>
    <col min="2059" max="2059" width="10.140625" style="1" customWidth="1"/>
    <col min="2060" max="2060" width="6.5703125" style="1" customWidth="1"/>
    <col min="2061" max="2063" width="0.5703125" style="1" customWidth="1"/>
    <col min="2064" max="2064" width="9.140625" style="1"/>
    <col min="2065" max="2065" width="0.5703125" style="1" customWidth="1"/>
    <col min="2066" max="2066" width="9.7109375" style="1" customWidth="1"/>
    <col min="2067" max="2067" width="0.5703125" style="1" customWidth="1"/>
    <col min="2068" max="2304" width="9.140625" style="1"/>
    <col min="2305" max="2305" width="5" style="1" customWidth="1"/>
    <col min="2306" max="2306" width="15.140625" style="1" customWidth="1"/>
    <col min="2307" max="2307" width="2" style="1" customWidth="1"/>
    <col min="2308" max="2308" width="37.5703125" style="1" customWidth="1"/>
    <col min="2309" max="2309" width="0.85546875" style="1" customWidth="1"/>
    <col min="2310" max="2310" width="2" style="1" customWidth="1"/>
    <col min="2311" max="2311" width="8.140625" style="1" customWidth="1"/>
    <col min="2312" max="2312" width="11.140625" style="1" customWidth="1"/>
    <col min="2313" max="2313" width="10.140625" style="1" customWidth="1"/>
    <col min="2314" max="2314" width="10" style="1" customWidth="1"/>
    <col min="2315" max="2315" width="10.140625" style="1" customWidth="1"/>
    <col min="2316" max="2316" width="6.5703125" style="1" customWidth="1"/>
    <col min="2317" max="2319" width="0.5703125" style="1" customWidth="1"/>
    <col min="2320" max="2320" width="9.140625" style="1"/>
    <col min="2321" max="2321" width="0.5703125" style="1" customWidth="1"/>
    <col min="2322" max="2322" width="9.7109375" style="1" customWidth="1"/>
    <col min="2323" max="2323" width="0.5703125" style="1" customWidth="1"/>
    <col min="2324" max="2560" width="9.140625" style="1"/>
    <col min="2561" max="2561" width="5" style="1" customWidth="1"/>
    <col min="2562" max="2562" width="15.140625" style="1" customWidth="1"/>
    <col min="2563" max="2563" width="2" style="1" customWidth="1"/>
    <col min="2564" max="2564" width="37.5703125" style="1" customWidth="1"/>
    <col min="2565" max="2565" width="0.85546875" style="1" customWidth="1"/>
    <col min="2566" max="2566" width="2" style="1" customWidth="1"/>
    <col min="2567" max="2567" width="8.140625" style="1" customWidth="1"/>
    <col min="2568" max="2568" width="11.140625" style="1" customWidth="1"/>
    <col min="2569" max="2569" width="10.140625" style="1" customWidth="1"/>
    <col min="2570" max="2570" width="10" style="1" customWidth="1"/>
    <col min="2571" max="2571" width="10.140625" style="1" customWidth="1"/>
    <col min="2572" max="2572" width="6.5703125" style="1" customWidth="1"/>
    <col min="2573" max="2575" width="0.5703125" style="1" customWidth="1"/>
    <col min="2576" max="2576" width="9.140625" style="1"/>
    <col min="2577" max="2577" width="0.5703125" style="1" customWidth="1"/>
    <col min="2578" max="2578" width="9.7109375" style="1" customWidth="1"/>
    <col min="2579" max="2579" width="0.5703125" style="1" customWidth="1"/>
    <col min="2580" max="2816" width="9.140625" style="1"/>
    <col min="2817" max="2817" width="5" style="1" customWidth="1"/>
    <col min="2818" max="2818" width="15.140625" style="1" customWidth="1"/>
    <col min="2819" max="2819" width="2" style="1" customWidth="1"/>
    <col min="2820" max="2820" width="37.5703125" style="1" customWidth="1"/>
    <col min="2821" max="2821" width="0.85546875" style="1" customWidth="1"/>
    <col min="2822" max="2822" width="2" style="1" customWidth="1"/>
    <col min="2823" max="2823" width="8.140625" style="1" customWidth="1"/>
    <col min="2824" max="2824" width="11.140625" style="1" customWidth="1"/>
    <col min="2825" max="2825" width="10.140625" style="1" customWidth="1"/>
    <col min="2826" max="2826" width="10" style="1" customWidth="1"/>
    <col min="2827" max="2827" width="10.140625" style="1" customWidth="1"/>
    <col min="2828" max="2828" width="6.5703125" style="1" customWidth="1"/>
    <col min="2829" max="2831" width="0.5703125" style="1" customWidth="1"/>
    <col min="2832" max="2832" width="9.140625" style="1"/>
    <col min="2833" max="2833" width="0.5703125" style="1" customWidth="1"/>
    <col min="2834" max="2834" width="9.7109375" style="1" customWidth="1"/>
    <col min="2835" max="2835" width="0.5703125" style="1" customWidth="1"/>
    <col min="2836" max="3072" width="9.140625" style="1"/>
    <col min="3073" max="3073" width="5" style="1" customWidth="1"/>
    <col min="3074" max="3074" width="15.140625" style="1" customWidth="1"/>
    <col min="3075" max="3075" width="2" style="1" customWidth="1"/>
    <col min="3076" max="3076" width="37.5703125" style="1" customWidth="1"/>
    <col min="3077" max="3077" width="0.85546875" style="1" customWidth="1"/>
    <col min="3078" max="3078" width="2" style="1" customWidth="1"/>
    <col min="3079" max="3079" width="8.140625" style="1" customWidth="1"/>
    <col min="3080" max="3080" width="11.140625" style="1" customWidth="1"/>
    <col min="3081" max="3081" width="10.140625" style="1" customWidth="1"/>
    <col min="3082" max="3082" width="10" style="1" customWidth="1"/>
    <col min="3083" max="3083" width="10.140625" style="1" customWidth="1"/>
    <col min="3084" max="3084" width="6.5703125" style="1" customWidth="1"/>
    <col min="3085" max="3087" width="0.5703125" style="1" customWidth="1"/>
    <col min="3088" max="3088" width="9.140625" style="1"/>
    <col min="3089" max="3089" width="0.5703125" style="1" customWidth="1"/>
    <col min="3090" max="3090" width="9.7109375" style="1" customWidth="1"/>
    <col min="3091" max="3091" width="0.5703125" style="1" customWidth="1"/>
    <col min="3092" max="3328" width="9.140625" style="1"/>
    <col min="3329" max="3329" width="5" style="1" customWidth="1"/>
    <col min="3330" max="3330" width="15.140625" style="1" customWidth="1"/>
    <col min="3331" max="3331" width="2" style="1" customWidth="1"/>
    <col min="3332" max="3332" width="37.5703125" style="1" customWidth="1"/>
    <col min="3333" max="3333" width="0.85546875" style="1" customWidth="1"/>
    <col min="3334" max="3334" width="2" style="1" customWidth="1"/>
    <col min="3335" max="3335" width="8.140625" style="1" customWidth="1"/>
    <col min="3336" max="3336" width="11.140625" style="1" customWidth="1"/>
    <col min="3337" max="3337" width="10.140625" style="1" customWidth="1"/>
    <col min="3338" max="3338" width="10" style="1" customWidth="1"/>
    <col min="3339" max="3339" width="10.140625" style="1" customWidth="1"/>
    <col min="3340" max="3340" width="6.5703125" style="1" customWidth="1"/>
    <col min="3341" max="3343" width="0.5703125" style="1" customWidth="1"/>
    <col min="3344" max="3344" width="9.140625" style="1"/>
    <col min="3345" max="3345" width="0.5703125" style="1" customWidth="1"/>
    <col min="3346" max="3346" width="9.7109375" style="1" customWidth="1"/>
    <col min="3347" max="3347" width="0.5703125" style="1" customWidth="1"/>
    <col min="3348" max="3584" width="9.140625" style="1"/>
    <col min="3585" max="3585" width="5" style="1" customWidth="1"/>
    <col min="3586" max="3586" width="15.140625" style="1" customWidth="1"/>
    <col min="3587" max="3587" width="2" style="1" customWidth="1"/>
    <col min="3588" max="3588" width="37.5703125" style="1" customWidth="1"/>
    <col min="3589" max="3589" width="0.85546875" style="1" customWidth="1"/>
    <col min="3590" max="3590" width="2" style="1" customWidth="1"/>
    <col min="3591" max="3591" width="8.140625" style="1" customWidth="1"/>
    <col min="3592" max="3592" width="11.140625" style="1" customWidth="1"/>
    <col min="3593" max="3593" width="10.140625" style="1" customWidth="1"/>
    <col min="3594" max="3594" width="10" style="1" customWidth="1"/>
    <col min="3595" max="3595" width="10.140625" style="1" customWidth="1"/>
    <col min="3596" max="3596" width="6.5703125" style="1" customWidth="1"/>
    <col min="3597" max="3599" width="0.5703125" style="1" customWidth="1"/>
    <col min="3600" max="3600" width="9.140625" style="1"/>
    <col min="3601" max="3601" width="0.5703125" style="1" customWidth="1"/>
    <col min="3602" max="3602" width="9.7109375" style="1" customWidth="1"/>
    <col min="3603" max="3603" width="0.5703125" style="1" customWidth="1"/>
    <col min="3604" max="3840" width="9.140625" style="1"/>
    <col min="3841" max="3841" width="5" style="1" customWidth="1"/>
    <col min="3842" max="3842" width="15.140625" style="1" customWidth="1"/>
    <col min="3843" max="3843" width="2" style="1" customWidth="1"/>
    <col min="3844" max="3844" width="37.5703125" style="1" customWidth="1"/>
    <col min="3845" max="3845" width="0.85546875" style="1" customWidth="1"/>
    <col min="3846" max="3846" width="2" style="1" customWidth="1"/>
    <col min="3847" max="3847" width="8.140625" style="1" customWidth="1"/>
    <col min="3848" max="3848" width="11.140625" style="1" customWidth="1"/>
    <col min="3849" max="3849" width="10.140625" style="1" customWidth="1"/>
    <col min="3850" max="3850" width="10" style="1" customWidth="1"/>
    <col min="3851" max="3851" width="10.140625" style="1" customWidth="1"/>
    <col min="3852" max="3852" width="6.5703125" style="1" customWidth="1"/>
    <col min="3853" max="3855" width="0.5703125" style="1" customWidth="1"/>
    <col min="3856" max="3856" width="9.140625" style="1"/>
    <col min="3857" max="3857" width="0.5703125" style="1" customWidth="1"/>
    <col min="3858" max="3858" width="9.7109375" style="1" customWidth="1"/>
    <col min="3859" max="3859" width="0.5703125" style="1" customWidth="1"/>
    <col min="3860" max="4096" width="9.140625" style="1"/>
    <col min="4097" max="4097" width="5" style="1" customWidth="1"/>
    <col min="4098" max="4098" width="15.140625" style="1" customWidth="1"/>
    <col min="4099" max="4099" width="2" style="1" customWidth="1"/>
    <col min="4100" max="4100" width="37.5703125" style="1" customWidth="1"/>
    <col min="4101" max="4101" width="0.85546875" style="1" customWidth="1"/>
    <col min="4102" max="4102" width="2" style="1" customWidth="1"/>
    <col min="4103" max="4103" width="8.140625" style="1" customWidth="1"/>
    <col min="4104" max="4104" width="11.140625" style="1" customWidth="1"/>
    <col min="4105" max="4105" width="10.140625" style="1" customWidth="1"/>
    <col min="4106" max="4106" width="10" style="1" customWidth="1"/>
    <col min="4107" max="4107" width="10.140625" style="1" customWidth="1"/>
    <col min="4108" max="4108" width="6.5703125" style="1" customWidth="1"/>
    <col min="4109" max="4111" width="0.5703125" style="1" customWidth="1"/>
    <col min="4112" max="4112" width="9.140625" style="1"/>
    <col min="4113" max="4113" width="0.5703125" style="1" customWidth="1"/>
    <col min="4114" max="4114" width="9.7109375" style="1" customWidth="1"/>
    <col min="4115" max="4115" width="0.5703125" style="1" customWidth="1"/>
    <col min="4116" max="4352" width="9.140625" style="1"/>
    <col min="4353" max="4353" width="5" style="1" customWidth="1"/>
    <col min="4354" max="4354" width="15.140625" style="1" customWidth="1"/>
    <col min="4355" max="4355" width="2" style="1" customWidth="1"/>
    <col min="4356" max="4356" width="37.5703125" style="1" customWidth="1"/>
    <col min="4357" max="4357" width="0.85546875" style="1" customWidth="1"/>
    <col min="4358" max="4358" width="2" style="1" customWidth="1"/>
    <col min="4359" max="4359" width="8.140625" style="1" customWidth="1"/>
    <col min="4360" max="4360" width="11.140625" style="1" customWidth="1"/>
    <col min="4361" max="4361" width="10.140625" style="1" customWidth="1"/>
    <col min="4362" max="4362" width="10" style="1" customWidth="1"/>
    <col min="4363" max="4363" width="10.140625" style="1" customWidth="1"/>
    <col min="4364" max="4364" width="6.5703125" style="1" customWidth="1"/>
    <col min="4365" max="4367" width="0.5703125" style="1" customWidth="1"/>
    <col min="4368" max="4368" width="9.140625" style="1"/>
    <col min="4369" max="4369" width="0.5703125" style="1" customWidth="1"/>
    <col min="4370" max="4370" width="9.7109375" style="1" customWidth="1"/>
    <col min="4371" max="4371" width="0.5703125" style="1" customWidth="1"/>
    <col min="4372" max="4608" width="9.140625" style="1"/>
    <col min="4609" max="4609" width="5" style="1" customWidth="1"/>
    <col min="4610" max="4610" width="15.140625" style="1" customWidth="1"/>
    <col min="4611" max="4611" width="2" style="1" customWidth="1"/>
    <col min="4612" max="4612" width="37.5703125" style="1" customWidth="1"/>
    <col min="4613" max="4613" width="0.85546875" style="1" customWidth="1"/>
    <col min="4614" max="4614" width="2" style="1" customWidth="1"/>
    <col min="4615" max="4615" width="8.140625" style="1" customWidth="1"/>
    <col min="4616" max="4616" width="11.140625" style="1" customWidth="1"/>
    <col min="4617" max="4617" width="10.140625" style="1" customWidth="1"/>
    <col min="4618" max="4618" width="10" style="1" customWidth="1"/>
    <col min="4619" max="4619" width="10.140625" style="1" customWidth="1"/>
    <col min="4620" max="4620" width="6.5703125" style="1" customWidth="1"/>
    <col min="4621" max="4623" width="0.5703125" style="1" customWidth="1"/>
    <col min="4624" max="4624" width="9.140625" style="1"/>
    <col min="4625" max="4625" width="0.5703125" style="1" customWidth="1"/>
    <col min="4626" max="4626" width="9.7109375" style="1" customWidth="1"/>
    <col min="4627" max="4627" width="0.5703125" style="1" customWidth="1"/>
    <col min="4628" max="4864" width="9.140625" style="1"/>
    <col min="4865" max="4865" width="5" style="1" customWidth="1"/>
    <col min="4866" max="4866" width="15.140625" style="1" customWidth="1"/>
    <col min="4867" max="4867" width="2" style="1" customWidth="1"/>
    <col min="4868" max="4868" width="37.5703125" style="1" customWidth="1"/>
    <col min="4869" max="4869" width="0.85546875" style="1" customWidth="1"/>
    <col min="4870" max="4870" width="2" style="1" customWidth="1"/>
    <col min="4871" max="4871" width="8.140625" style="1" customWidth="1"/>
    <col min="4872" max="4872" width="11.140625" style="1" customWidth="1"/>
    <col min="4873" max="4873" width="10.140625" style="1" customWidth="1"/>
    <col min="4874" max="4874" width="10" style="1" customWidth="1"/>
    <col min="4875" max="4875" width="10.140625" style="1" customWidth="1"/>
    <col min="4876" max="4876" width="6.5703125" style="1" customWidth="1"/>
    <col min="4877" max="4879" width="0.5703125" style="1" customWidth="1"/>
    <col min="4880" max="4880" width="9.140625" style="1"/>
    <col min="4881" max="4881" width="0.5703125" style="1" customWidth="1"/>
    <col min="4882" max="4882" width="9.7109375" style="1" customWidth="1"/>
    <col min="4883" max="4883" width="0.5703125" style="1" customWidth="1"/>
    <col min="4884" max="5120" width="9.140625" style="1"/>
    <col min="5121" max="5121" width="5" style="1" customWidth="1"/>
    <col min="5122" max="5122" width="15.140625" style="1" customWidth="1"/>
    <col min="5123" max="5123" width="2" style="1" customWidth="1"/>
    <col min="5124" max="5124" width="37.5703125" style="1" customWidth="1"/>
    <col min="5125" max="5125" width="0.85546875" style="1" customWidth="1"/>
    <col min="5126" max="5126" width="2" style="1" customWidth="1"/>
    <col min="5127" max="5127" width="8.140625" style="1" customWidth="1"/>
    <col min="5128" max="5128" width="11.140625" style="1" customWidth="1"/>
    <col min="5129" max="5129" width="10.140625" style="1" customWidth="1"/>
    <col min="5130" max="5130" width="10" style="1" customWidth="1"/>
    <col min="5131" max="5131" width="10.140625" style="1" customWidth="1"/>
    <col min="5132" max="5132" width="6.5703125" style="1" customWidth="1"/>
    <col min="5133" max="5135" width="0.5703125" style="1" customWidth="1"/>
    <col min="5136" max="5136" width="9.140625" style="1"/>
    <col min="5137" max="5137" width="0.5703125" style="1" customWidth="1"/>
    <col min="5138" max="5138" width="9.7109375" style="1" customWidth="1"/>
    <col min="5139" max="5139" width="0.5703125" style="1" customWidth="1"/>
    <col min="5140" max="5376" width="9.140625" style="1"/>
    <col min="5377" max="5377" width="5" style="1" customWidth="1"/>
    <col min="5378" max="5378" width="15.140625" style="1" customWidth="1"/>
    <col min="5379" max="5379" width="2" style="1" customWidth="1"/>
    <col min="5380" max="5380" width="37.5703125" style="1" customWidth="1"/>
    <col min="5381" max="5381" width="0.85546875" style="1" customWidth="1"/>
    <col min="5382" max="5382" width="2" style="1" customWidth="1"/>
    <col min="5383" max="5383" width="8.140625" style="1" customWidth="1"/>
    <col min="5384" max="5384" width="11.140625" style="1" customWidth="1"/>
    <col min="5385" max="5385" width="10.140625" style="1" customWidth="1"/>
    <col min="5386" max="5386" width="10" style="1" customWidth="1"/>
    <col min="5387" max="5387" width="10.140625" style="1" customWidth="1"/>
    <col min="5388" max="5388" width="6.5703125" style="1" customWidth="1"/>
    <col min="5389" max="5391" width="0.5703125" style="1" customWidth="1"/>
    <col min="5392" max="5392" width="9.140625" style="1"/>
    <col min="5393" max="5393" width="0.5703125" style="1" customWidth="1"/>
    <col min="5394" max="5394" width="9.7109375" style="1" customWidth="1"/>
    <col min="5395" max="5395" width="0.5703125" style="1" customWidth="1"/>
    <col min="5396" max="5632" width="9.140625" style="1"/>
    <col min="5633" max="5633" width="5" style="1" customWidth="1"/>
    <col min="5634" max="5634" width="15.140625" style="1" customWidth="1"/>
    <col min="5635" max="5635" width="2" style="1" customWidth="1"/>
    <col min="5636" max="5636" width="37.5703125" style="1" customWidth="1"/>
    <col min="5637" max="5637" width="0.85546875" style="1" customWidth="1"/>
    <col min="5638" max="5638" width="2" style="1" customWidth="1"/>
    <col min="5639" max="5639" width="8.140625" style="1" customWidth="1"/>
    <col min="5640" max="5640" width="11.140625" style="1" customWidth="1"/>
    <col min="5641" max="5641" width="10.140625" style="1" customWidth="1"/>
    <col min="5642" max="5642" width="10" style="1" customWidth="1"/>
    <col min="5643" max="5643" width="10.140625" style="1" customWidth="1"/>
    <col min="5644" max="5644" width="6.5703125" style="1" customWidth="1"/>
    <col min="5645" max="5647" width="0.5703125" style="1" customWidth="1"/>
    <col min="5648" max="5648" width="9.140625" style="1"/>
    <col min="5649" max="5649" width="0.5703125" style="1" customWidth="1"/>
    <col min="5650" max="5650" width="9.7109375" style="1" customWidth="1"/>
    <col min="5651" max="5651" width="0.5703125" style="1" customWidth="1"/>
    <col min="5652" max="5888" width="9.140625" style="1"/>
    <col min="5889" max="5889" width="5" style="1" customWidth="1"/>
    <col min="5890" max="5890" width="15.140625" style="1" customWidth="1"/>
    <col min="5891" max="5891" width="2" style="1" customWidth="1"/>
    <col min="5892" max="5892" width="37.5703125" style="1" customWidth="1"/>
    <col min="5893" max="5893" width="0.85546875" style="1" customWidth="1"/>
    <col min="5894" max="5894" width="2" style="1" customWidth="1"/>
    <col min="5895" max="5895" width="8.140625" style="1" customWidth="1"/>
    <col min="5896" max="5896" width="11.140625" style="1" customWidth="1"/>
    <col min="5897" max="5897" width="10.140625" style="1" customWidth="1"/>
    <col min="5898" max="5898" width="10" style="1" customWidth="1"/>
    <col min="5899" max="5899" width="10.140625" style="1" customWidth="1"/>
    <col min="5900" max="5900" width="6.5703125" style="1" customWidth="1"/>
    <col min="5901" max="5903" width="0.5703125" style="1" customWidth="1"/>
    <col min="5904" max="5904" width="9.140625" style="1"/>
    <col min="5905" max="5905" width="0.5703125" style="1" customWidth="1"/>
    <col min="5906" max="5906" width="9.7109375" style="1" customWidth="1"/>
    <col min="5907" max="5907" width="0.5703125" style="1" customWidth="1"/>
    <col min="5908" max="6144" width="9.140625" style="1"/>
    <col min="6145" max="6145" width="5" style="1" customWidth="1"/>
    <col min="6146" max="6146" width="15.140625" style="1" customWidth="1"/>
    <col min="6147" max="6147" width="2" style="1" customWidth="1"/>
    <col min="6148" max="6148" width="37.5703125" style="1" customWidth="1"/>
    <col min="6149" max="6149" width="0.85546875" style="1" customWidth="1"/>
    <col min="6150" max="6150" width="2" style="1" customWidth="1"/>
    <col min="6151" max="6151" width="8.140625" style="1" customWidth="1"/>
    <col min="6152" max="6152" width="11.140625" style="1" customWidth="1"/>
    <col min="6153" max="6153" width="10.140625" style="1" customWidth="1"/>
    <col min="6154" max="6154" width="10" style="1" customWidth="1"/>
    <col min="6155" max="6155" width="10.140625" style="1" customWidth="1"/>
    <col min="6156" max="6156" width="6.5703125" style="1" customWidth="1"/>
    <col min="6157" max="6159" width="0.5703125" style="1" customWidth="1"/>
    <col min="6160" max="6160" width="9.140625" style="1"/>
    <col min="6161" max="6161" width="0.5703125" style="1" customWidth="1"/>
    <col min="6162" max="6162" width="9.7109375" style="1" customWidth="1"/>
    <col min="6163" max="6163" width="0.5703125" style="1" customWidth="1"/>
    <col min="6164" max="6400" width="9.140625" style="1"/>
    <col min="6401" max="6401" width="5" style="1" customWidth="1"/>
    <col min="6402" max="6402" width="15.140625" style="1" customWidth="1"/>
    <col min="6403" max="6403" width="2" style="1" customWidth="1"/>
    <col min="6404" max="6404" width="37.5703125" style="1" customWidth="1"/>
    <col min="6405" max="6405" width="0.85546875" style="1" customWidth="1"/>
    <col min="6406" max="6406" width="2" style="1" customWidth="1"/>
    <col min="6407" max="6407" width="8.140625" style="1" customWidth="1"/>
    <col min="6408" max="6408" width="11.140625" style="1" customWidth="1"/>
    <col min="6409" max="6409" width="10.140625" style="1" customWidth="1"/>
    <col min="6410" max="6410" width="10" style="1" customWidth="1"/>
    <col min="6411" max="6411" width="10.140625" style="1" customWidth="1"/>
    <col min="6412" max="6412" width="6.5703125" style="1" customWidth="1"/>
    <col min="6413" max="6415" width="0.5703125" style="1" customWidth="1"/>
    <col min="6416" max="6416" width="9.140625" style="1"/>
    <col min="6417" max="6417" width="0.5703125" style="1" customWidth="1"/>
    <col min="6418" max="6418" width="9.7109375" style="1" customWidth="1"/>
    <col min="6419" max="6419" width="0.5703125" style="1" customWidth="1"/>
    <col min="6420" max="6656" width="9.140625" style="1"/>
    <col min="6657" max="6657" width="5" style="1" customWidth="1"/>
    <col min="6658" max="6658" width="15.140625" style="1" customWidth="1"/>
    <col min="6659" max="6659" width="2" style="1" customWidth="1"/>
    <col min="6660" max="6660" width="37.5703125" style="1" customWidth="1"/>
    <col min="6661" max="6661" width="0.85546875" style="1" customWidth="1"/>
    <col min="6662" max="6662" width="2" style="1" customWidth="1"/>
    <col min="6663" max="6663" width="8.140625" style="1" customWidth="1"/>
    <col min="6664" max="6664" width="11.140625" style="1" customWidth="1"/>
    <col min="6665" max="6665" width="10.140625" style="1" customWidth="1"/>
    <col min="6666" max="6666" width="10" style="1" customWidth="1"/>
    <col min="6667" max="6667" width="10.140625" style="1" customWidth="1"/>
    <col min="6668" max="6668" width="6.5703125" style="1" customWidth="1"/>
    <col min="6669" max="6671" width="0.5703125" style="1" customWidth="1"/>
    <col min="6672" max="6672" width="9.140625" style="1"/>
    <col min="6673" max="6673" width="0.5703125" style="1" customWidth="1"/>
    <col min="6674" max="6674" width="9.7109375" style="1" customWidth="1"/>
    <col min="6675" max="6675" width="0.5703125" style="1" customWidth="1"/>
    <col min="6676" max="6912" width="9.140625" style="1"/>
    <col min="6913" max="6913" width="5" style="1" customWidth="1"/>
    <col min="6914" max="6914" width="15.140625" style="1" customWidth="1"/>
    <col min="6915" max="6915" width="2" style="1" customWidth="1"/>
    <col min="6916" max="6916" width="37.5703125" style="1" customWidth="1"/>
    <col min="6917" max="6917" width="0.85546875" style="1" customWidth="1"/>
    <col min="6918" max="6918" width="2" style="1" customWidth="1"/>
    <col min="6919" max="6919" width="8.140625" style="1" customWidth="1"/>
    <col min="6920" max="6920" width="11.140625" style="1" customWidth="1"/>
    <col min="6921" max="6921" width="10.140625" style="1" customWidth="1"/>
    <col min="6922" max="6922" width="10" style="1" customWidth="1"/>
    <col min="6923" max="6923" width="10.140625" style="1" customWidth="1"/>
    <col min="6924" max="6924" width="6.5703125" style="1" customWidth="1"/>
    <col min="6925" max="6927" width="0.5703125" style="1" customWidth="1"/>
    <col min="6928" max="6928" width="9.140625" style="1"/>
    <col min="6929" max="6929" width="0.5703125" style="1" customWidth="1"/>
    <col min="6930" max="6930" width="9.7109375" style="1" customWidth="1"/>
    <col min="6931" max="6931" width="0.5703125" style="1" customWidth="1"/>
    <col min="6932" max="7168" width="9.140625" style="1"/>
    <col min="7169" max="7169" width="5" style="1" customWidth="1"/>
    <col min="7170" max="7170" width="15.140625" style="1" customWidth="1"/>
    <col min="7171" max="7171" width="2" style="1" customWidth="1"/>
    <col min="7172" max="7172" width="37.5703125" style="1" customWidth="1"/>
    <col min="7173" max="7173" width="0.85546875" style="1" customWidth="1"/>
    <col min="7174" max="7174" width="2" style="1" customWidth="1"/>
    <col min="7175" max="7175" width="8.140625" style="1" customWidth="1"/>
    <col min="7176" max="7176" width="11.140625" style="1" customWidth="1"/>
    <col min="7177" max="7177" width="10.140625" style="1" customWidth="1"/>
    <col min="7178" max="7178" width="10" style="1" customWidth="1"/>
    <col min="7179" max="7179" width="10.140625" style="1" customWidth="1"/>
    <col min="7180" max="7180" width="6.5703125" style="1" customWidth="1"/>
    <col min="7181" max="7183" width="0.5703125" style="1" customWidth="1"/>
    <col min="7184" max="7184" width="9.140625" style="1"/>
    <col min="7185" max="7185" width="0.5703125" style="1" customWidth="1"/>
    <col min="7186" max="7186" width="9.7109375" style="1" customWidth="1"/>
    <col min="7187" max="7187" width="0.5703125" style="1" customWidth="1"/>
    <col min="7188" max="7424" width="9.140625" style="1"/>
    <col min="7425" max="7425" width="5" style="1" customWidth="1"/>
    <col min="7426" max="7426" width="15.140625" style="1" customWidth="1"/>
    <col min="7427" max="7427" width="2" style="1" customWidth="1"/>
    <col min="7428" max="7428" width="37.5703125" style="1" customWidth="1"/>
    <col min="7429" max="7429" width="0.85546875" style="1" customWidth="1"/>
    <col min="7430" max="7430" width="2" style="1" customWidth="1"/>
    <col min="7431" max="7431" width="8.140625" style="1" customWidth="1"/>
    <col min="7432" max="7432" width="11.140625" style="1" customWidth="1"/>
    <col min="7433" max="7433" width="10.140625" style="1" customWidth="1"/>
    <col min="7434" max="7434" width="10" style="1" customWidth="1"/>
    <col min="7435" max="7435" width="10.140625" style="1" customWidth="1"/>
    <col min="7436" max="7436" width="6.5703125" style="1" customWidth="1"/>
    <col min="7437" max="7439" width="0.5703125" style="1" customWidth="1"/>
    <col min="7440" max="7440" width="9.140625" style="1"/>
    <col min="7441" max="7441" width="0.5703125" style="1" customWidth="1"/>
    <col min="7442" max="7442" width="9.7109375" style="1" customWidth="1"/>
    <col min="7443" max="7443" width="0.5703125" style="1" customWidth="1"/>
    <col min="7444" max="7680" width="9.140625" style="1"/>
    <col min="7681" max="7681" width="5" style="1" customWidth="1"/>
    <col min="7682" max="7682" width="15.140625" style="1" customWidth="1"/>
    <col min="7683" max="7683" width="2" style="1" customWidth="1"/>
    <col min="7684" max="7684" width="37.5703125" style="1" customWidth="1"/>
    <col min="7685" max="7685" width="0.85546875" style="1" customWidth="1"/>
    <col min="7686" max="7686" width="2" style="1" customWidth="1"/>
    <col min="7687" max="7687" width="8.140625" style="1" customWidth="1"/>
    <col min="7688" max="7688" width="11.140625" style="1" customWidth="1"/>
    <col min="7689" max="7689" width="10.140625" style="1" customWidth="1"/>
    <col min="7690" max="7690" width="10" style="1" customWidth="1"/>
    <col min="7691" max="7691" width="10.140625" style="1" customWidth="1"/>
    <col min="7692" max="7692" width="6.5703125" style="1" customWidth="1"/>
    <col min="7693" max="7695" width="0.5703125" style="1" customWidth="1"/>
    <col min="7696" max="7696" width="9.140625" style="1"/>
    <col min="7697" max="7697" width="0.5703125" style="1" customWidth="1"/>
    <col min="7698" max="7698" width="9.7109375" style="1" customWidth="1"/>
    <col min="7699" max="7699" width="0.5703125" style="1" customWidth="1"/>
    <col min="7700" max="7936" width="9.140625" style="1"/>
    <col min="7937" max="7937" width="5" style="1" customWidth="1"/>
    <col min="7938" max="7938" width="15.140625" style="1" customWidth="1"/>
    <col min="7939" max="7939" width="2" style="1" customWidth="1"/>
    <col min="7940" max="7940" width="37.5703125" style="1" customWidth="1"/>
    <col min="7941" max="7941" width="0.85546875" style="1" customWidth="1"/>
    <col min="7942" max="7942" width="2" style="1" customWidth="1"/>
    <col min="7943" max="7943" width="8.140625" style="1" customWidth="1"/>
    <col min="7944" max="7944" width="11.140625" style="1" customWidth="1"/>
    <col min="7945" max="7945" width="10.140625" style="1" customWidth="1"/>
    <col min="7946" max="7946" width="10" style="1" customWidth="1"/>
    <col min="7947" max="7947" width="10.140625" style="1" customWidth="1"/>
    <col min="7948" max="7948" width="6.5703125" style="1" customWidth="1"/>
    <col min="7949" max="7951" width="0.5703125" style="1" customWidth="1"/>
    <col min="7952" max="7952" width="9.140625" style="1"/>
    <col min="7953" max="7953" width="0.5703125" style="1" customWidth="1"/>
    <col min="7954" max="7954" width="9.7109375" style="1" customWidth="1"/>
    <col min="7955" max="7955" width="0.5703125" style="1" customWidth="1"/>
    <col min="7956" max="8192" width="9.140625" style="1"/>
    <col min="8193" max="8193" width="5" style="1" customWidth="1"/>
    <col min="8194" max="8194" width="15.140625" style="1" customWidth="1"/>
    <col min="8195" max="8195" width="2" style="1" customWidth="1"/>
    <col min="8196" max="8196" width="37.5703125" style="1" customWidth="1"/>
    <col min="8197" max="8197" width="0.85546875" style="1" customWidth="1"/>
    <col min="8198" max="8198" width="2" style="1" customWidth="1"/>
    <col min="8199" max="8199" width="8.140625" style="1" customWidth="1"/>
    <col min="8200" max="8200" width="11.140625" style="1" customWidth="1"/>
    <col min="8201" max="8201" width="10.140625" style="1" customWidth="1"/>
    <col min="8202" max="8202" width="10" style="1" customWidth="1"/>
    <col min="8203" max="8203" width="10.140625" style="1" customWidth="1"/>
    <col min="8204" max="8204" width="6.5703125" style="1" customWidth="1"/>
    <col min="8205" max="8207" width="0.5703125" style="1" customWidth="1"/>
    <col min="8208" max="8208" width="9.140625" style="1"/>
    <col min="8209" max="8209" width="0.5703125" style="1" customWidth="1"/>
    <col min="8210" max="8210" width="9.7109375" style="1" customWidth="1"/>
    <col min="8211" max="8211" width="0.5703125" style="1" customWidth="1"/>
    <col min="8212" max="8448" width="9.140625" style="1"/>
    <col min="8449" max="8449" width="5" style="1" customWidth="1"/>
    <col min="8450" max="8450" width="15.140625" style="1" customWidth="1"/>
    <col min="8451" max="8451" width="2" style="1" customWidth="1"/>
    <col min="8452" max="8452" width="37.5703125" style="1" customWidth="1"/>
    <col min="8453" max="8453" width="0.85546875" style="1" customWidth="1"/>
    <col min="8454" max="8454" width="2" style="1" customWidth="1"/>
    <col min="8455" max="8455" width="8.140625" style="1" customWidth="1"/>
    <col min="8456" max="8456" width="11.140625" style="1" customWidth="1"/>
    <col min="8457" max="8457" width="10.140625" style="1" customWidth="1"/>
    <col min="8458" max="8458" width="10" style="1" customWidth="1"/>
    <col min="8459" max="8459" width="10.140625" style="1" customWidth="1"/>
    <col min="8460" max="8460" width="6.5703125" style="1" customWidth="1"/>
    <col min="8461" max="8463" width="0.5703125" style="1" customWidth="1"/>
    <col min="8464" max="8464" width="9.140625" style="1"/>
    <col min="8465" max="8465" width="0.5703125" style="1" customWidth="1"/>
    <col min="8466" max="8466" width="9.7109375" style="1" customWidth="1"/>
    <col min="8467" max="8467" width="0.5703125" style="1" customWidth="1"/>
    <col min="8468" max="8704" width="9.140625" style="1"/>
    <col min="8705" max="8705" width="5" style="1" customWidth="1"/>
    <col min="8706" max="8706" width="15.140625" style="1" customWidth="1"/>
    <col min="8707" max="8707" width="2" style="1" customWidth="1"/>
    <col min="8708" max="8708" width="37.5703125" style="1" customWidth="1"/>
    <col min="8709" max="8709" width="0.85546875" style="1" customWidth="1"/>
    <col min="8710" max="8710" width="2" style="1" customWidth="1"/>
    <col min="8711" max="8711" width="8.140625" style="1" customWidth="1"/>
    <col min="8712" max="8712" width="11.140625" style="1" customWidth="1"/>
    <col min="8713" max="8713" width="10.140625" style="1" customWidth="1"/>
    <col min="8714" max="8714" width="10" style="1" customWidth="1"/>
    <col min="8715" max="8715" width="10.140625" style="1" customWidth="1"/>
    <col min="8716" max="8716" width="6.5703125" style="1" customWidth="1"/>
    <col min="8717" max="8719" width="0.5703125" style="1" customWidth="1"/>
    <col min="8720" max="8720" width="9.140625" style="1"/>
    <col min="8721" max="8721" width="0.5703125" style="1" customWidth="1"/>
    <col min="8722" max="8722" width="9.7109375" style="1" customWidth="1"/>
    <col min="8723" max="8723" width="0.5703125" style="1" customWidth="1"/>
    <col min="8724" max="8960" width="9.140625" style="1"/>
    <col min="8961" max="8961" width="5" style="1" customWidth="1"/>
    <col min="8962" max="8962" width="15.140625" style="1" customWidth="1"/>
    <col min="8963" max="8963" width="2" style="1" customWidth="1"/>
    <col min="8964" max="8964" width="37.5703125" style="1" customWidth="1"/>
    <col min="8965" max="8965" width="0.85546875" style="1" customWidth="1"/>
    <col min="8966" max="8966" width="2" style="1" customWidth="1"/>
    <col min="8967" max="8967" width="8.140625" style="1" customWidth="1"/>
    <col min="8968" max="8968" width="11.140625" style="1" customWidth="1"/>
    <col min="8969" max="8969" width="10.140625" style="1" customWidth="1"/>
    <col min="8970" max="8970" width="10" style="1" customWidth="1"/>
    <col min="8971" max="8971" width="10.140625" style="1" customWidth="1"/>
    <col min="8972" max="8972" width="6.5703125" style="1" customWidth="1"/>
    <col min="8973" max="8975" width="0.5703125" style="1" customWidth="1"/>
    <col min="8976" max="8976" width="9.140625" style="1"/>
    <col min="8977" max="8977" width="0.5703125" style="1" customWidth="1"/>
    <col min="8978" max="8978" width="9.7109375" style="1" customWidth="1"/>
    <col min="8979" max="8979" width="0.5703125" style="1" customWidth="1"/>
    <col min="8980" max="9216" width="9.140625" style="1"/>
    <col min="9217" max="9217" width="5" style="1" customWidth="1"/>
    <col min="9218" max="9218" width="15.140625" style="1" customWidth="1"/>
    <col min="9219" max="9219" width="2" style="1" customWidth="1"/>
    <col min="9220" max="9220" width="37.5703125" style="1" customWidth="1"/>
    <col min="9221" max="9221" width="0.85546875" style="1" customWidth="1"/>
    <col min="9222" max="9222" width="2" style="1" customWidth="1"/>
    <col min="9223" max="9223" width="8.140625" style="1" customWidth="1"/>
    <col min="9224" max="9224" width="11.140625" style="1" customWidth="1"/>
    <col min="9225" max="9225" width="10.140625" style="1" customWidth="1"/>
    <col min="9226" max="9226" width="10" style="1" customWidth="1"/>
    <col min="9227" max="9227" width="10.140625" style="1" customWidth="1"/>
    <col min="9228" max="9228" width="6.5703125" style="1" customWidth="1"/>
    <col min="9229" max="9231" width="0.5703125" style="1" customWidth="1"/>
    <col min="9232" max="9232" width="9.140625" style="1"/>
    <col min="9233" max="9233" width="0.5703125" style="1" customWidth="1"/>
    <col min="9234" max="9234" width="9.7109375" style="1" customWidth="1"/>
    <col min="9235" max="9235" width="0.5703125" style="1" customWidth="1"/>
    <col min="9236" max="9472" width="9.140625" style="1"/>
    <col min="9473" max="9473" width="5" style="1" customWidth="1"/>
    <col min="9474" max="9474" width="15.140625" style="1" customWidth="1"/>
    <col min="9475" max="9475" width="2" style="1" customWidth="1"/>
    <col min="9476" max="9476" width="37.5703125" style="1" customWidth="1"/>
    <col min="9477" max="9477" width="0.85546875" style="1" customWidth="1"/>
    <col min="9478" max="9478" width="2" style="1" customWidth="1"/>
    <col min="9479" max="9479" width="8.140625" style="1" customWidth="1"/>
    <col min="9480" max="9480" width="11.140625" style="1" customWidth="1"/>
    <col min="9481" max="9481" width="10.140625" style="1" customWidth="1"/>
    <col min="9482" max="9482" width="10" style="1" customWidth="1"/>
    <col min="9483" max="9483" width="10.140625" style="1" customWidth="1"/>
    <col min="9484" max="9484" width="6.5703125" style="1" customWidth="1"/>
    <col min="9485" max="9487" width="0.5703125" style="1" customWidth="1"/>
    <col min="9488" max="9488" width="9.140625" style="1"/>
    <col min="9489" max="9489" width="0.5703125" style="1" customWidth="1"/>
    <col min="9490" max="9490" width="9.7109375" style="1" customWidth="1"/>
    <col min="9491" max="9491" width="0.5703125" style="1" customWidth="1"/>
    <col min="9492" max="9728" width="9.140625" style="1"/>
    <col min="9729" max="9729" width="5" style="1" customWidth="1"/>
    <col min="9730" max="9730" width="15.140625" style="1" customWidth="1"/>
    <col min="9731" max="9731" width="2" style="1" customWidth="1"/>
    <col min="9732" max="9732" width="37.5703125" style="1" customWidth="1"/>
    <col min="9733" max="9733" width="0.85546875" style="1" customWidth="1"/>
    <col min="9734" max="9734" width="2" style="1" customWidth="1"/>
    <col min="9735" max="9735" width="8.140625" style="1" customWidth="1"/>
    <col min="9736" max="9736" width="11.140625" style="1" customWidth="1"/>
    <col min="9737" max="9737" width="10.140625" style="1" customWidth="1"/>
    <col min="9738" max="9738" width="10" style="1" customWidth="1"/>
    <col min="9739" max="9739" width="10.140625" style="1" customWidth="1"/>
    <col min="9740" max="9740" width="6.5703125" style="1" customWidth="1"/>
    <col min="9741" max="9743" width="0.5703125" style="1" customWidth="1"/>
    <col min="9744" max="9744" width="9.140625" style="1"/>
    <col min="9745" max="9745" width="0.5703125" style="1" customWidth="1"/>
    <col min="9746" max="9746" width="9.7109375" style="1" customWidth="1"/>
    <col min="9747" max="9747" width="0.5703125" style="1" customWidth="1"/>
    <col min="9748" max="9984" width="9.140625" style="1"/>
    <col min="9985" max="9985" width="5" style="1" customWidth="1"/>
    <col min="9986" max="9986" width="15.140625" style="1" customWidth="1"/>
    <col min="9987" max="9987" width="2" style="1" customWidth="1"/>
    <col min="9988" max="9988" width="37.5703125" style="1" customWidth="1"/>
    <col min="9989" max="9989" width="0.85546875" style="1" customWidth="1"/>
    <col min="9990" max="9990" width="2" style="1" customWidth="1"/>
    <col min="9991" max="9991" width="8.140625" style="1" customWidth="1"/>
    <col min="9992" max="9992" width="11.140625" style="1" customWidth="1"/>
    <col min="9993" max="9993" width="10.140625" style="1" customWidth="1"/>
    <col min="9994" max="9994" width="10" style="1" customWidth="1"/>
    <col min="9995" max="9995" width="10.140625" style="1" customWidth="1"/>
    <col min="9996" max="9996" width="6.5703125" style="1" customWidth="1"/>
    <col min="9997" max="9999" width="0.5703125" style="1" customWidth="1"/>
    <col min="10000" max="10000" width="9.140625" style="1"/>
    <col min="10001" max="10001" width="0.5703125" style="1" customWidth="1"/>
    <col min="10002" max="10002" width="9.7109375" style="1" customWidth="1"/>
    <col min="10003" max="10003" width="0.5703125" style="1" customWidth="1"/>
    <col min="10004" max="10240" width="9.140625" style="1"/>
    <col min="10241" max="10241" width="5" style="1" customWidth="1"/>
    <col min="10242" max="10242" width="15.140625" style="1" customWidth="1"/>
    <col min="10243" max="10243" width="2" style="1" customWidth="1"/>
    <col min="10244" max="10244" width="37.5703125" style="1" customWidth="1"/>
    <col min="10245" max="10245" width="0.85546875" style="1" customWidth="1"/>
    <col min="10246" max="10246" width="2" style="1" customWidth="1"/>
    <col min="10247" max="10247" width="8.140625" style="1" customWidth="1"/>
    <col min="10248" max="10248" width="11.140625" style="1" customWidth="1"/>
    <col min="10249" max="10249" width="10.140625" style="1" customWidth="1"/>
    <col min="10250" max="10250" width="10" style="1" customWidth="1"/>
    <col min="10251" max="10251" width="10.140625" style="1" customWidth="1"/>
    <col min="10252" max="10252" width="6.5703125" style="1" customWidth="1"/>
    <col min="10253" max="10255" width="0.5703125" style="1" customWidth="1"/>
    <col min="10256" max="10256" width="9.140625" style="1"/>
    <col min="10257" max="10257" width="0.5703125" style="1" customWidth="1"/>
    <col min="10258" max="10258" width="9.7109375" style="1" customWidth="1"/>
    <col min="10259" max="10259" width="0.5703125" style="1" customWidth="1"/>
    <col min="10260" max="10496" width="9.140625" style="1"/>
    <col min="10497" max="10497" width="5" style="1" customWidth="1"/>
    <col min="10498" max="10498" width="15.140625" style="1" customWidth="1"/>
    <col min="10499" max="10499" width="2" style="1" customWidth="1"/>
    <col min="10500" max="10500" width="37.5703125" style="1" customWidth="1"/>
    <col min="10501" max="10501" width="0.85546875" style="1" customWidth="1"/>
    <col min="10502" max="10502" width="2" style="1" customWidth="1"/>
    <col min="10503" max="10503" width="8.140625" style="1" customWidth="1"/>
    <col min="10504" max="10504" width="11.140625" style="1" customWidth="1"/>
    <col min="10505" max="10505" width="10.140625" style="1" customWidth="1"/>
    <col min="10506" max="10506" width="10" style="1" customWidth="1"/>
    <col min="10507" max="10507" width="10.140625" style="1" customWidth="1"/>
    <col min="10508" max="10508" width="6.5703125" style="1" customWidth="1"/>
    <col min="10509" max="10511" width="0.5703125" style="1" customWidth="1"/>
    <col min="10512" max="10512" width="9.140625" style="1"/>
    <col min="10513" max="10513" width="0.5703125" style="1" customWidth="1"/>
    <col min="10514" max="10514" width="9.7109375" style="1" customWidth="1"/>
    <col min="10515" max="10515" width="0.5703125" style="1" customWidth="1"/>
    <col min="10516" max="10752" width="9.140625" style="1"/>
    <col min="10753" max="10753" width="5" style="1" customWidth="1"/>
    <col min="10754" max="10754" width="15.140625" style="1" customWidth="1"/>
    <col min="10755" max="10755" width="2" style="1" customWidth="1"/>
    <col min="10756" max="10756" width="37.5703125" style="1" customWidth="1"/>
    <col min="10757" max="10757" width="0.85546875" style="1" customWidth="1"/>
    <col min="10758" max="10758" width="2" style="1" customWidth="1"/>
    <col min="10759" max="10759" width="8.140625" style="1" customWidth="1"/>
    <col min="10760" max="10760" width="11.140625" style="1" customWidth="1"/>
    <col min="10761" max="10761" width="10.140625" style="1" customWidth="1"/>
    <col min="10762" max="10762" width="10" style="1" customWidth="1"/>
    <col min="10763" max="10763" width="10.140625" style="1" customWidth="1"/>
    <col min="10764" max="10764" width="6.5703125" style="1" customWidth="1"/>
    <col min="10765" max="10767" width="0.5703125" style="1" customWidth="1"/>
    <col min="10768" max="10768" width="9.140625" style="1"/>
    <col min="10769" max="10769" width="0.5703125" style="1" customWidth="1"/>
    <col min="10770" max="10770" width="9.7109375" style="1" customWidth="1"/>
    <col min="10771" max="10771" width="0.5703125" style="1" customWidth="1"/>
    <col min="10772" max="11008" width="9.140625" style="1"/>
    <col min="11009" max="11009" width="5" style="1" customWidth="1"/>
    <col min="11010" max="11010" width="15.140625" style="1" customWidth="1"/>
    <col min="11011" max="11011" width="2" style="1" customWidth="1"/>
    <col min="11012" max="11012" width="37.5703125" style="1" customWidth="1"/>
    <col min="11013" max="11013" width="0.85546875" style="1" customWidth="1"/>
    <col min="11014" max="11014" width="2" style="1" customWidth="1"/>
    <col min="11015" max="11015" width="8.140625" style="1" customWidth="1"/>
    <col min="11016" max="11016" width="11.140625" style="1" customWidth="1"/>
    <col min="11017" max="11017" width="10.140625" style="1" customWidth="1"/>
    <col min="11018" max="11018" width="10" style="1" customWidth="1"/>
    <col min="11019" max="11019" width="10.140625" style="1" customWidth="1"/>
    <col min="11020" max="11020" width="6.5703125" style="1" customWidth="1"/>
    <col min="11021" max="11023" width="0.5703125" style="1" customWidth="1"/>
    <col min="11024" max="11024" width="9.140625" style="1"/>
    <col min="11025" max="11025" width="0.5703125" style="1" customWidth="1"/>
    <col min="11026" max="11026" width="9.7109375" style="1" customWidth="1"/>
    <col min="11027" max="11027" width="0.5703125" style="1" customWidth="1"/>
    <col min="11028" max="11264" width="9.140625" style="1"/>
    <col min="11265" max="11265" width="5" style="1" customWidth="1"/>
    <col min="11266" max="11266" width="15.140625" style="1" customWidth="1"/>
    <col min="11267" max="11267" width="2" style="1" customWidth="1"/>
    <col min="11268" max="11268" width="37.5703125" style="1" customWidth="1"/>
    <col min="11269" max="11269" width="0.85546875" style="1" customWidth="1"/>
    <col min="11270" max="11270" width="2" style="1" customWidth="1"/>
    <col min="11271" max="11271" width="8.140625" style="1" customWidth="1"/>
    <col min="11272" max="11272" width="11.140625" style="1" customWidth="1"/>
    <col min="11273" max="11273" width="10.140625" style="1" customWidth="1"/>
    <col min="11274" max="11274" width="10" style="1" customWidth="1"/>
    <col min="11275" max="11275" width="10.140625" style="1" customWidth="1"/>
    <col min="11276" max="11276" width="6.5703125" style="1" customWidth="1"/>
    <col min="11277" max="11279" width="0.5703125" style="1" customWidth="1"/>
    <col min="11280" max="11280" width="9.140625" style="1"/>
    <col min="11281" max="11281" width="0.5703125" style="1" customWidth="1"/>
    <col min="11282" max="11282" width="9.7109375" style="1" customWidth="1"/>
    <col min="11283" max="11283" width="0.5703125" style="1" customWidth="1"/>
    <col min="11284" max="11520" width="9.140625" style="1"/>
    <col min="11521" max="11521" width="5" style="1" customWidth="1"/>
    <col min="11522" max="11522" width="15.140625" style="1" customWidth="1"/>
    <col min="11523" max="11523" width="2" style="1" customWidth="1"/>
    <col min="11524" max="11524" width="37.5703125" style="1" customWidth="1"/>
    <col min="11525" max="11525" width="0.85546875" style="1" customWidth="1"/>
    <col min="11526" max="11526" width="2" style="1" customWidth="1"/>
    <col min="11527" max="11527" width="8.140625" style="1" customWidth="1"/>
    <col min="11528" max="11528" width="11.140625" style="1" customWidth="1"/>
    <col min="11529" max="11529" width="10.140625" style="1" customWidth="1"/>
    <col min="11530" max="11530" width="10" style="1" customWidth="1"/>
    <col min="11531" max="11531" width="10.140625" style="1" customWidth="1"/>
    <col min="11532" max="11532" width="6.5703125" style="1" customWidth="1"/>
    <col min="11533" max="11535" width="0.5703125" style="1" customWidth="1"/>
    <col min="11536" max="11536" width="9.140625" style="1"/>
    <col min="11537" max="11537" width="0.5703125" style="1" customWidth="1"/>
    <col min="11538" max="11538" width="9.7109375" style="1" customWidth="1"/>
    <col min="11539" max="11539" width="0.5703125" style="1" customWidth="1"/>
    <col min="11540" max="11776" width="9.140625" style="1"/>
    <col min="11777" max="11777" width="5" style="1" customWidth="1"/>
    <col min="11778" max="11778" width="15.140625" style="1" customWidth="1"/>
    <col min="11779" max="11779" width="2" style="1" customWidth="1"/>
    <col min="11780" max="11780" width="37.5703125" style="1" customWidth="1"/>
    <col min="11781" max="11781" width="0.85546875" style="1" customWidth="1"/>
    <col min="11782" max="11782" width="2" style="1" customWidth="1"/>
    <col min="11783" max="11783" width="8.140625" style="1" customWidth="1"/>
    <col min="11784" max="11784" width="11.140625" style="1" customWidth="1"/>
    <col min="11785" max="11785" width="10.140625" style="1" customWidth="1"/>
    <col min="11786" max="11786" width="10" style="1" customWidth="1"/>
    <col min="11787" max="11787" width="10.140625" style="1" customWidth="1"/>
    <col min="11788" max="11788" width="6.5703125" style="1" customWidth="1"/>
    <col min="11789" max="11791" width="0.5703125" style="1" customWidth="1"/>
    <col min="11792" max="11792" width="9.140625" style="1"/>
    <col min="11793" max="11793" width="0.5703125" style="1" customWidth="1"/>
    <col min="11794" max="11794" width="9.7109375" style="1" customWidth="1"/>
    <col min="11795" max="11795" width="0.5703125" style="1" customWidth="1"/>
    <col min="11796" max="12032" width="9.140625" style="1"/>
    <col min="12033" max="12033" width="5" style="1" customWidth="1"/>
    <col min="12034" max="12034" width="15.140625" style="1" customWidth="1"/>
    <col min="12035" max="12035" width="2" style="1" customWidth="1"/>
    <col min="12036" max="12036" width="37.5703125" style="1" customWidth="1"/>
    <col min="12037" max="12037" width="0.85546875" style="1" customWidth="1"/>
    <col min="12038" max="12038" width="2" style="1" customWidth="1"/>
    <col min="12039" max="12039" width="8.140625" style="1" customWidth="1"/>
    <col min="12040" max="12040" width="11.140625" style="1" customWidth="1"/>
    <col min="12041" max="12041" width="10.140625" style="1" customWidth="1"/>
    <col min="12042" max="12042" width="10" style="1" customWidth="1"/>
    <col min="12043" max="12043" width="10.140625" style="1" customWidth="1"/>
    <col min="12044" max="12044" width="6.5703125" style="1" customWidth="1"/>
    <col min="12045" max="12047" width="0.5703125" style="1" customWidth="1"/>
    <col min="12048" max="12048" width="9.140625" style="1"/>
    <col min="12049" max="12049" width="0.5703125" style="1" customWidth="1"/>
    <col min="12050" max="12050" width="9.7109375" style="1" customWidth="1"/>
    <col min="12051" max="12051" width="0.5703125" style="1" customWidth="1"/>
    <col min="12052" max="12288" width="9.140625" style="1"/>
    <col min="12289" max="12289" width="5" style="1" customWidth="1"/>
    <col min="12290" max="12290" width="15.140625" style="1" customWidth="1"/>
    <col min="12291" max="12291" width="2" style="1" customWidth="1"/>
    <col min="12292" max="12292" width="37.5703125" style="1" customWidth="1"/>
    <col min="12293" max="12293" width="0.85546875" style="1" customWidth="1"/>
    <col min="12294" max="12294" width="2" style="1" customWidth="1"/>
    <col min="12295" max="12295" width="8.140625" style="1" customWidth="1"/>
    <col min="12296" max="12296" width="11.140625" style="1" customWidth="1"/>
    <col min="12297" max="12297" width="10.140625" style="1" customWidth="1"/>
    <col min="12298" max="12298" width="10" style="1" customWidth="1"/>
    <col min="12299" max="12299" width="10.140625" style="1" customWidth="1"/>
    <col min="12300" max="12300" width="6.5703125" style="1" customWidth="1"/>
    <col min="12301" max="12303" width="0.5703125" style="1" customWidth="1"/>
    <col min="12304" max="12304" width="9.140625" style="1"/>
    <col min="12305" max="12305" width="0.5703125" style="1" customWidth="1"/>
    <col min="12306" max="12306" width="9.7109375" style="1" customWidth="1"/>
    <col min="12307" max="12307" width="0.5703125" style="1" customWidth="1"/>
    <col min="12308" max="12544" width="9.140625" style="1"/>
    <col min="12545" max="12545" width="5" style="1" customWidth="1"/>
    <col min="12546" max="12546" width="15.140625" style="1" customWidth="1"/>
    <col min="12547" max="12547" width="2" style="1" customWidth="1"/>
    <col min="12548" max="12548" width="37.5703125" style="1" customWidth="1"/>
    <col min="12549" max="12549" width="0.85546875" style="1" customWidth="1"/>
    <col min="12550" max="12550" width="2" style="1" customWidth="1"/>
    <col min="12551" max="12551" width="8.140625" style="1" customWidth="1"/>
    <col min="12552" max="12552" width="11.140625" style="1" customWidth="1"/>
    <col min="12553" max="12553" width="10.140625" style="1" customWidth="1"/>
    <col min="12554" max="12554" width="10" style="1" customWidth="1"/>
    <col min="12555" max="12555" width="10.140625" style="1" customWidth="1"/>
    <col min="12556" max="12556" width="6.5703125" style="1" customWidth="1"/>
    <col min="12557" max="12559" width="0.5703125" style="1" customWidth="1"/>
    <col min="12560" max="12560" width="9.140625" style="1"/>
    <col min="12561" max="12561" width="0.5703125" style="1" customWidth="1"/>
    <col min="12562" max="12562" width="9.7109375" style="1" customWidth="1"/>
    <col min="12563" max="12563" width="0.5703125" style="1" customWidth="1"/>
    <col min="12564" max="12800" width="9.140625" style="1"/>
    <col min="12801" max="12801" width="5" style="1" customWidth="1"/>
    <col min="12802" max="12802" width="15.140625" style="1" customWidth="1"/>
    <col min="12803" max="12803" width="2" style="1" customWidth="1"/>
    <col min="12804" max="12804" width="37.5703125" style="1" customWidth="1"/>
    <col min="12805" max="12805" width="0.85546875" style="1" customWidth="1"/>
    <col min="12806" max="12806" width="2" style="1" customWidth="1"/>
    <col min="12807" max="12807" width="8.140625" style="1" customWidth="1"/>
    <col min="12808" max="12808" width="11.140625" style="1" customWidth="1"/>
    <col min="12809" max="12809" width="10.140625" style="1" customWidth="1"/>
    <col min="12810" max="12810" width="10" style="1" customWidth="1"/>
    <col min="12811" max="12811" width="10.140625" style="1" customWidth="1"/>
    <col min="12812" max="12812" width="6.5703125" style="1" customWidth="1"/>
    <col min="12813" max="12815" width="0.5703125" style="1" customWidth="1"/>
    <col min="12816" max="12816" width="9.140625" style="1"/>
    <col min="12817" max="12817" width="0.5703125" style="1" customWidth="1"/>
    <col min="12818" max="12818" width="9.7109375" style="1" customWidth="1"/>
    <col min="12819" max="12819" width="0.5703125" style="1" customWidth="1"/>
    <col min="12820" max="13056" width="9.140625" style="1"/>
    <col min="13057" max="13057" width="5" style="1" customWidth="1"/>
    <col min="13058" max="13058" width="15.140625" style="1" customWidth="1"/>
    <col min="13059" max="13059" width="2" style="1" customWidth="1"/>
    <col min="13060" max="13060" width="37.5703125" style="1" customWidth="1"/>
    <col min="13061" max="13061" width="0.85546875" style="1" customWidth="1"/>
    <col min="13062" max="13062" width="2" style="1" customWidth="1"/>
    <col min="13063" max="13063" width="8.140625" style="1" customWidth="1"/>
    <col min="13064" max="13064" width="11.140625" style="1" customWidth="1"/>
    <col min="13065" max="13065" width="10.140625" style="1" customWidth="1"/>
    <col min="13066" max="13066" width="10" style="1" customWidth="1"/>
    <col min="13067" max="13067" width="10.140625" style="1" customWidth="1"/>
    <col min="13068" max="13068" width="6.5703125" style="1" customWidth="1"/>
    <col min="13069" max="13071" width="0.5703125" style="1" customWidth="1"/>
    <col min="13072" max="13072" width="9.140625" style="1"/>
    <col min="13073" max="13073" width="0.5703125" style="1" customWidth="1"/>
    <col min="13074" max="13074" width="9.7109375" style="1" customWidth="1"/>
    <col min="13075" max="13075" width="0.5703125" style="1" customWidth="1"/>
    <col min="13076" max="13312" width="9.140625" style="1"/>
    <col min="13313" max="13313" width="5" style="1" customWidth="1"/>
    <col min="13314" max="13314" width="15.140625" style="1" customWidth="1"/>
    <col min="13315" max="13315" width="2" style="1" customWidth="1"/>
    <col min="13316" max="13316" width="37.5703125" style="1" customWidth="1"/>
    <col min="13317" max="13317" width="0.85546875" style="1" customWidth="1"/>
    <col min="13318" max="13318" width="2" style="1" customWidth="1"/>
    <col min="13319" max="13319" width="8.140625" style="1" customWidth="1"/>
    <col min="13320" max="13320" width="11.140625" style="1" customWidth="1"/>
    <col min="13321" max="13321" width="10.140625" style="1" customWidth="1"/>
    <col min="13322" max="13322" width="10" style="1" customWidth="1"/>
    <col min="13323" max="13323" width="10.140625" style="1" customWidth="1"/>
    <col min="13324" max="13324" width="6.5703125" style="1" customWidth="1"/>
    <col min="13325" max="13327" width="0.5703125" style="1" customWidth="1"/>
    <col min="13328" max="13328" width="9.140625" style="1"/>
    <col min="13329" max="13329" width="0.5703125" style="1" customWidth="1"/>
    <col min="13330" max="13330" width="9.7109375" style="1" customWidth="1"/>
    <col min="13331" max="13331" width="0.5703125" style="1" customWidth="1"/>
    <col min="13332" max="13568" width="9.140625" style="1"/>
    <col min="13569" max="13569" width="5" style="1" customWidth="1"/>
    <col min="13570" max="13570" width="15.140625" style="1" customWidth="1"/>
    <col min="13571" max="13571" width="2" style="1" customWidth="1"/>
    <col min="13572" max="13572" width="37.5703125" style="1" customWidth="1"/>
    <col min="13573" max="13573" width="0.85546875" style="1" customWidth="1"/>
    <col min="13574" max="13574" width="2" style="1" customWidth="1"/>
    <col min="13575" max="13575" width="8.140625" style="1" customWidth="1"/>
    <col min="13576" max="13576" width="11.140625" style="1" customWidth="1"/>
    <col min="13577" max="13577" width="10.140625" style="1" customWidth="1"/>
    <col min="13578" max="13578" width="10" style="1" customWidth="1"/>
    <col min="13579" max="13579" width="10.140625" style="1" customWidth="1"/>
    <col min="13580" max="13580" width="6.5703125" style="1" customWidth="1"/>
    <col min="13581" max="13583" width="0.5703125" style="1" customWidth="1"/>
    <col min="13584" max="13584" width="9.140625" style="1"/>
    <col min="13585" max="13585" width="0.5703125" style="1" customWidth="1"/>
    <col min="13586" max="13586" width="9.7109375" style="1" customWidth="1"/>
    <col min="13587" max="13587" width="0.5703125" style="1" customWidth="1"/>
    <col min="13588" max="13824" width="9.140625" style="1"/>
    <col min="13825" max="13825" width="5" style="1" customWidth="1"/>
    <col min="13826" max="13826" width="15.140625" style="1" customWidth="1"/>
    <col min="13827" max="13827" width="2" style="1" customWidth="1"/>
    <col min="13828" max="13828" width="37.5703125" style="1" customWidth="1"/>
    <col min="13829" max="13829" width="0.85546875" style="1" customWidth="1"/>
    <col min="13830" max="13830" width="2" style="1" customWidth="1"/>
    <col min="13831" max="13831" width="8.140625" style="1" customWidth="1"/>
    <col min="13832" max="13832" width="11.140625" style="1" customWidth="1"/>
    <col min="13833" max="13833" width="10.140625" style="1" customWidth="1"/>
    <col min="13834" max="13834" width="10" style="1" customWidth="1"/>
    <col min="13835" max="13835" width="10.140625" style="1" customWidth="1"/>
    <col min="13836" max="13836" width="6.5703125" style="1" customWidth="1"/>
    <col min="13837" max="13839" width="0.5703125" style="1" customWidth="1"/>
    <col min="13840" max="13840" width="9.140625" style="1"/>
    <col min="13841" max="13841" width="0.5703125" style="1" customWidth="1"/>
    <col min="13842" max="13842" width="9.7109375" style="1" customWidth="1"/>
    <col min="13843" max="13843" width="0.5703125" style="1" customWidth="1"/>
    <col min="13844" max="14080" width="9.140625" style="1"/>
    <col min="14081" max="14081" width="5" style="1" customWidth="1"/>
    <col min="14082" max="14082" width="15.140625" style="1" customWidth="1"/>
    <col min="14083" max="14083" width="2" style="1" customWidth="1"/>
    <col min="14084" max="14084" width="37.5703125" style="1" customWidth="1"/>
    <col min="14085" max="14085" width="0.85546875" style="1" customWidth="1"/>
    <col min="14086" max="14086" width="2" style="1" customWidth="1"/>
    <col min="14087" max="14087" width="8.140625" style="1" customWidth="1"/>
    <col min="14088" max="14088" width="11.140625" style="1" customWidth="1"/>
    <col min="14089" max="14089" width="10.140625" style="1" customWidth="1"/>
    <col min="14090" max="14090" width="10" style="1" customWidth="1"/>
    <col min="14091" max="14091" width="10.140625" style="1" customWidth="1"/>
    <col min="14092" max="14092" width="6.5703125" style="1" customWidth="1"/>
    <col min="14093" max="14095" width="0.5703125" style="1" customWidth="1"/>
    <col min="14096" max="14096" width="9.140625" style="1"/>
    <col min="14097" max="14097" width="0.5703125" style="1" customWidth="1"/>
    <col min="14098" max="14098" width="9.7109375" style="1" customWidth="1"/>
    <col min="14099" max="14099" width="0.5703125" style="1" customWidth="1"/>
    <col min="14100" max="14336" width="9.140625" style="1"/>
    <col min="14337" max="14337" width="5" style="1" customWidth="1"/>
    <col min="14338" max="14338" width="15.140625" style="1" customWidth="1"/>
    <col min="14339" max="14339" width="2" style="1" customWidth="1"/>
    <col min="14340" max="14340" width="37.5703125" style="1" customWidth="1"/>
    <col min="14341" max="14341" width="0.85546875" style="1" customWidth="1"/>
    <col min="14342" max="14342" width="2" style="1" customWidth="1"/>
    <col min="14343" max="14343" width="8.140625" style="1" customWidth="1"/>
    <col min="14344" max="14344" width="11.140625" style="1" customWidth="1"/>
    <col min="14345" max="14345" width="10.140625" style="1" customWidth="1"/>
    <col min="14346" max="14346" width="10" style="1" customWidth="1"/>
    <col min="14347" max="14347" width="10.140625" style="1" customWidth="1"/>
    <col min="14348" max="14348" width="6.5703125" style="1" customWidth="1"/>
    <col min="14349" max="14351" width="0.5703125" style="1" customWidth="1"/>
    <col min="14352" max="14352" width="9.140625" style="1"/>
    <col min="14353" max="14353" width="0.5703125" style="1" customWidth="1"/>
    <col min="14354" max="14354" width="9.7109375" style="1" customWidth="1"/>
    <col min="14355" max="14355" width="0.5703125" style="1" customWidth="1"/>
    <col min="14356" max="14592" width="9.140625" style="1"/>
    <col min="14593" max="14593" width="5" style="1" customWidth="1"/>
    <col min="14594" max="14594" width="15.140625" style="1" customWidth="1"/>
    <col min="14595" max="14595" width="2" style="1" customWidth="1"/>
    <col min="14596" max="14596" width="37.5703125" style="1" customWidth="1"/>
    <col min="14597" max="14597" width="0.85546875" style="1" customWidth="1"/>
    <col min="14598" max="14598" width="2" style="1" customWidth="1"/>
    <col min="14599" max="14599" width="8.140625" style="1" customWidth="1"/>
    <col min="14600" max="14600" width="11.140625" style="1" customWidth="1"/>
    <col min="14601" max="14601" width="10.140625" style="1" customWidth="1"/>
    <col min="14602" max="14602" width="10" style="1" customWidth="1"/>
    <col min="14603" max="14603" width="10.140625" style="1" customWidth="1"/>
    <col min="14604" max="14604" width="6.5703125" style="1" customWidth="1"/>
    <col min="14605" max="14607" width="0.5703125" style="1" customWidth="1"/>
    <col min="14608" max="14608" width="9.140625" style="1"/>
    <col min="14609" max="14609" width="0.5703125" style="1" customWidth="1"/>
    <col min="14610" max="14610" width="9.7109375" style="1" customWidth="1"/>
    <col min="14611" max="14611" width="0.5703125" style="1" customWidth="1"/>
    <col min="14612" max="14848" width="9.140625" style="1"/>
    <col min="14849" max="14849" width="5" style="1" customWidth="1"/>
    <col min="14850" max="14850" width="15.140625" style="1" customWidth="1"/>
    <col min="14851" max="14851" width="2" style="1" customWidth="1"/>
    <col min="14852" max="14852" width="37.5703125" style="1" customWidth="1"/>
    <col min="14853" max="14853" width="0.85546875" style="1" customWidth="1"/>
    <col min="14854" max="14854" width="2" style="1" customWidth="1"/>
    <col min="14855" max="14855" width="8.140625" style="1" customWidth="1"/>
    <col min="14856" max="14856" width="11.140625" style="1" customWidth="1"/>
    <col min="14857" max="14857" width="10.140625" style="1" customWidth="1"/>
    <col min="14858" max="14858" width="10" style="1" customWidth="1"/>
    <col min="14859" max="14859" width="10.140625" style="1" customWidth="1"/>
    <col min="14860" max="14860" width="6.5703125" style="1" customWidth="1"/>
    <col min="14861" max="14863" width="0.5703125" style="1" customWidth="1"/>
    <col min="14864" max="14864" width="9.140625" style="1"/>
    <col min="14865" max="14865" width="0.5703125" style="1" customWidth="1"/>
    <col min="14866" max="14866" width="9.7109375" style="1" customWidth="1"/>
    <col min="14867" max="14867" width="0.5703125" style="1" customWidth="1"/>
    <col min="14868" max="15104" width="9.140625" style="1"/>
    <col min="15105" max="15105" width="5" style="1" customWidth="1"/>
    <col min="15106" max="15106" width="15.140625" style="1" customWidth="1"/>
    <col min="15107" max="15107" width="2" style="1" customWidth="1"/>
    <col min="15108" max="15108" width="37.5703125" style="1" customWidth="1"/>
    <col min="15109" max="15109" width="0.85546875" style="1" customWidth="1"/>
    <col min="15110" max="15110" width="2" style="1" customWidth="1"/>
    <col min="15111" max="15111" width="8.140625" style="1" customWidth="1"/>
    <col min="15112" max="15112" width="11.140625" style="1" customWidth="1"/>
    <col min="15113" max="15113" width="10.140625" style="1" customWidth="1"/>
    <col min="15114" max="15114" width="10" style="1" customWidth="1"/>
    <col min="15115" max="15115" width="10.140625" style="1" customWidth="1"/>
    <col min="15116" max="15116" width="6.5703125" style="1" customWidth="1"/>
    <col min="15117" max="15119" width="0.5703125" style="1" customWidth="1"/>
    <col min="15120" max="15120" width="9.140625" style="1"/>
    <col min="15121" max="15121" width="0.5703125" style="1" customWidth="1"/>
    <col min="15122" max="15122" width="9.7109375" style="1" customWidth="1"/>
    <col min="15123" max="15123" width="0.5703125" style="1" customWidth="1"/>
    <col min="15124" max="15360" width="9.140625" style="1"/>
    <col min="15361" max="15361" width="5" style="1" customWidth="1"/>
    <col min="15362" max="15362" width="15.140625" style="1" customWidth="1"/>
    <col min="15363" max="15363" width="2" style="1" customWidth="1"/>
    <col min="15364" max="15364" width="37.5703125" style="1" customWidth="1"/>
    <col min="15365" max="15365" width="0.85546875" style="1" customWidth="1"/>
    <col min="15366" max="15366" width="2" style="1" customWidth="1"/>
    <col min="15367" max="15367" width="8.140625" style="1" customWidth="1"/>
    <col min="15368" max="15368" width="11.140625" style="1" customWidth="1"/>
    <col min="15369" max="15369" width="10.140625" style="1" customWidth="1"/>
    <col min="15370" max="15370" width="10" style="1" customWidth="1"/>
    <col min="15371" max="15371" width="10.140625" style="1" customWidth="1"/>
    <col min="15372" max="15372" width="6.5703125" style="1" customWidth="1"/>
    <col min="15373" max="15375" width="0.5703125" style="1" customWidth="1"/>
    <col min="15376" max="15376" width="9.140625" style="1"/>
    <col min="15377" max="15377" width="0.5703125" style="1" customWidth="1"/>
    <col min="15378" max="15378" width="9.7109375" style="1" customWidth="1"/>
    <col min="15379" max="15379" width="0.5703125" style="1" customWidth="1"/>
    <col min="15380" max="15616" width="9.140625" style="1"/>
    <col min="15617" max="15617" width="5" style="1" customWidth="1"/>
    <col min="15618" max="15618" width="15.140625" style="1" customWidth="1"/>
    <col min="15619" max="15619" width="2" style="1" customWidth="1"/>
    <col min="15620" max="15620" width="37.5703125" style="1" customWidth="1"/>
    <col min="15621" max="15621" width="0.85546875" style="1" customWidth="1"/>
    <col min="15622" max="15622" width="2" style="1" customWidth="1"/>
    <col min="15623" max="15623" width="8.140625" style="1" customWidth="1"/>
    <col min="15624" max="15624" width="11.140625" style="1" customWidth="1"/>
    <col min="15625" max="15625" width="10.140625" style="1" customWidth="1"/>
    <col min="15626" max="15626" width="10" style="1" customWidth="1"/>
    <col min="15627" max="15627" width="10.140625" style="1" customWidth="1"/>
    <col min="15628" max="15628" width="6.5703125" style="1" customWidth="1"/>
    <col min="15629" max="15631" width="0.5703125" style="1" customWidth="1"/>
    <col min="15632" max="15632" width="9.140625" style="1"/>
    <col min="15633" max="15633" width="0.5703125" style="1" customWidth="1"/>
    <col min="15634" max="15634" width="9.7109375" style="1" customWidth="1"/>
    <col min="15635" max="15635" width="0.5703125" style="1" customWidth="1"/>
    <col min="15636" max="15872" width="9.140625" style="1"/>
    <col min="15873" max="15873" width="5" style="1" customWidth="1"/>
    <col min="15874" max="15874" width="15.140625" style="1" customWidth="1"/>
    <col min="15875" max="15875" width="2" style="1" customWidth="1"/>
    <col min="15876" max="15876" width="37.5703125" style="1" customWidth="1"/>
    <col min="15877" max="15877" width="0.85546875" style="1" customWidth="1"/>
    <col min="15878" max="15878" width="2" style="1" customWidth="1"/>
    <col min="15879" max="15879" width="8.140625" style="1" customWidth="1"/>
    <col min="15880" max="15880" width="11.140625" style="1" customWidth="1"/>
    <col min="15881" max="15881" width="10.140625" style="1" customWidth="1"/>
    <col min="15882" max="15882" width="10" style="1" customWidth="1"/>
    <col min="15883" max="15883" width="10.140625" style="1" customWidth="1"/>
    <col min="15884" max="15884" width="6.5703125" style="1" customWidth="1"/>
    <col min="15885" max="15887" width="0.5703125" style="1" customWidth="1"/>
    <col min="15888" max="15888" width="9.140625" style="1"/>
    <col min="15889" max="15889" width="0.5703125" style="1" customWidth="1"/>
    <col min="15890" max="15890" width="9.7109375" style="1" customWidth="1"/>
    <col min="15891" max="15891" width="0.5703125" style="1" customWidth="1"/>
    <col min="15892" max="16128" width="9.140625" style="1"/>
    <col min="16129" max="16129" width="5" style="1" customWidth="1"/>
    <col min="16130" max="16130" width="15.140625" style="1" customWidth="1"/>
    <col min="16131" max="16131" width="2" style="1" customWidth="1"/>
    <col min="16132" max="16132" width="37.5703125" style="1" customWidth="1"/>
    <col min="16133" max="16133" width="0.85546875" style="1" customWidth="1"/>
    <col min="16134" max="16134" width="2" style="1" customWidth="1"/>
    <col min="16135" max="16135" width="8.140625" style="1" customWidth="1"/>
    <col min="16136" max="16136" width="11.140625" style="1" customWidth="1"/>
    <col min="16137" max="16137" width="10.140625" style="1" customWidth="1"/>
    <col min="16138" max="16138" width="10" style="1" customWidth="1"/>
    <col min="16139" max="16139" width="10.140625" style="1" customWidth="1"/>
    <col min="16140" max="16140" width="6.5703125" style="1" customWidth="1"/>
    <col min="16141" max="16143" width="0.5703125" style="1" customWidth="1"/>
    <col min="16144" max="16144" width="9.140625" style="1"/>
    <col min="16145" max="16145" width="0.5703125" style="1" customWidth="1"/>
    <col min="16146" max="16146" width="9.7109375" style="1" customWidth="1"/>
    <col min="16147" max="16147" width="0.5703125" style="1" customWidth="1"/>
    <col min="16148" max="16384" width="9.140625" style="1"/>
  </cols>
  <sheetData>
    <row r="1" spans="1:19" ht="11.85" customHeight="1" thickBot="1" x14ac:dyDescent="0.25">
      <c r="A1" s="54" t="s">
        <v>0</v>
      </c>
      <c r="B1" s="54"/>
      <c r="C1" s="55" t="s">
        <v>120</v>
      </c>
      <c r="D1" s="55"/>
      <c r="E1" s="55"/>
      <c r="F1" s="55"/>
      <c r="G1" s="55"/>
      <c r="H1" s="55"/>
      <c r="I1" s="55"/>
      <c r="J1" s="55"/>
      <c r="K1" s="55"/>
      <c r="L1" s="55"/>
      <c r="M1" s="56" t="s">
        <v>121</v>
      </c>
      <c r="N1" s="56"/>
      <c r="O1" s="56"/>
      <c r="P1" s="56"/>
      <c r="Q1" s="56"/>
      <c r="R1" s="56"/>
      <c r="S1" s="56"/>
    </row>
    <row r="2" spans="1:19" ht="2.85" customHeight="1" x14ac:dyDescent="0.2">
      <c r="A2" s="45" t="s">
        <v>122</v>
      </c>
      <c r="B2" s="45"/>
      <c r="C2" s="55"/>
      <c r="D2" s="55"/>
      <c r="E2" s="55"/>
      <c r="F2" s="55"/>
      <c r="G2" s="55"/>
      <c r="H2" s="55"/>
      <c r="I2" s="55"/>
      <c r="J2" s="55"/>
      <c r="K2" s="55"/>
      <c r="L2" s="55"/>
      <c r="M2" s="57" t="s">
        <v>344</v>
      </c>
      <c r="N2" s="57"/>
      <c r="O2" s="57"/>
      <c r="P2" s="57"/>
      <c r="Q2" s="57"/>
      <c r="R2" s="57"/>
      <c r="S2" s="57"/>
    </row>
    <row r="3" spans="1:19" ht="13.9" customHeight="1" x14ac:dyDescent="0.2">
      <c r="A3" s="45"/>
      <c r="B3" s="45"/>
      <c r="C3" s="58" t="s">
        <v>124</v>
      </c>
      <c r="D3" s="58"/>
      <c r="E3" s="58"/>
      <c r="F3" s="58"/>
      <c r="G3" s="58"/>
      <c r="H3" s="58"/>
      <c r="I3" s="58"/>
      <c r="J3" s="58"/>
      <c r="K3" s="58"/>
      <c r="L3" s="58"/>
      <c r="M3" s="57"/>
      <c r="N3" s="57"/>
      <c r="O3" s="57"/>
      <c r="P3" s="57"/>
      <c r="Q3" s="57"/>
      <c r="R3" s="57"/>
      <c r="S3" s="57"/>
    </row>
    <row r="4" spans="1:19" ht="11.85" customHeight="1" x14ac:dyDescent="0.2">
      <c r="A4" s="45"/>
      <c r="B4" s="45"/>
      <c r="C4" s="59" t="s">
        <v>397</v>
      </c>
      <c r="D4" s="59"/>
      <c r="E4" s="59"/>
      <c r="F4" s="59"/>
      <c r="G4" s="59"/>
      <c r="H4" s="59"/>
      <c r="I4" s="59"/>
      <c r="J4" s="59"/>
      <c r="K4" s="59"/>
      <c r="L4" s="59"/>
      <c r="M4" s="57"/>
      <c r="N4" s="57"/>
      <c r="O4" s="57"/>
      <c r="P4" s="57"/>
      <c r="Q4" s="57"/>
      <c r="R4" s="57"/>
      <c r="S4" s="57"/>
    </row>
    <row r="5" spans="1:19" ht="17.649999999999999" customHeight="1" x14ac:dyDescent="0.2">
      <c r="A5" s="45" t="s">
        <v>659</v>
      </c>
      <c r="B5" s="45"/>
      <c r="O5" s="46" t="s">
        <v>354</v>
      </c>
      <c r="P5" s="46"/>
      <c r="Q5" s="46"/>
      <c r="R5" s="46"/>
      <c r="S5" s="46"/>
    </row>
    <row r="6" spans="1:19" ht="11.1" customHeight="1" x14ac:dyDescent="0.2">
      <c r="A6" s="47" t="s">
        <v>127</v>
      </c>
      <c r="B6" s="47"/>
      <c r="C6" s="47"/>
      <c r="D6" s="47" t="s">
        <v>355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</row>
    <row r="7" spans="1:19" ht="11.85" customHeight="1" x14ac:dyDescent="0.2">
      <c r="A7" s="61" t="s">
        <v>129</v>
      </c>
      <c r="B7" s="44" t="s">
        <v>130</v>
      </c>
      <c r="C7" s="44"/>
      <c r="D7" s="44"/>
      <c r="E7" s="44"/>
      <c r="F7" s="44"/>
      <c r="G7" s="61" t="s">
        <v>131</v>
      </c>
      <c r="H7" s="3" t="s">
        <v>132</v>
      </c>
      <c r="I7" s="44" t="s">
        <v>111</v>
      </c>
      <c r="J7" s="44"/>
      <c r="K7" s="44" t="s">
        <v>112</v>
      </c>
      <c r="L7" s="44"/>
      <c r="M7" s="44"/>
      <c r="N7" s="44"/>
      <c r="O7" s="61" t="s">
        <v>132</v>
      </c>
      <c r="P7" s="61"/>
      <c r="Q7" s="61"/>
      <c r="R7" s="61"/>
      <c r="S7" s="61"/>
    </row>
    <row r="8" spans="1:19" ht="5.85" customHeight="1" x14ac:dyDescent="0.2">
      <c r="A8" s="61"/>
      <c r="B8" s="44"/>
      <c r="C8" s="44"/>
      <c r="D8" s="44"/>
      <c r="E8" s="44"/>
      <c r="F8" s="44"/>
      <c r="G8" s="61"/>
      <c r="H8" s="62" t="s">
        <v>133</v>
      </c>
      <c r="I8" s="44" t="s">
        <v>134</v>
      </c>
      <c r="J8" s="44" t="s">
        <v>135</v>
      </c>
      <c r="K8" s="44" t="s">
        <v>136</v>
      </c>
      <c r="L8" s="44" t="s">
        <v>137</v>
      </c>
      <c r="M8" s="44"/>
      <c r="N8" s="44"/>
      <c r="O8" s="60" t="s">
        <v>400</v>
      </c>
      <c r="P8" s="60"/>
      <c r="Q8" s="60"/>
      <c r="R8" s="60"/>
      <c r="S8" s="60"/>
    </row>
    <row r="9" spans="1:19" ht="5.85" customHeight="1" x14ac:dyDescent="0.2">
      <c r="A9" s="60" t="s">
        <v>138</v>
      </c>
      <c r="B9" s="44"/>
      <c r="C9" s="44"/>
      <c r="D9" s="44"/>
      <c r="E9" s="44"/>
      <c r="F9" s="44"/>
      <c r="G9" s="60" t="s">
        <v>139</v>
      </c>
      <c r="H9" s="62"/>
      <c r="I9" s="44"/>
      <c r="J9" s="44"/>
      <c r="K9" s="44"/>
      <c r="L9" s="44"/>
      <c r="M9" s="44"/>
      <c r="N9" s="44"/>
      <c r="O9" s="60"/>
      <c r="P9" s="60"/>
      <c r="Q9" s="60"/>
      <c r="R9" s="60"/>
      <c r="S9" s="60"/>
    </row>
    <row r="10" spans="1:19" ht="11.85" customHeight="1" x14ac:dyDescent="0.2">
      <c r="A10" s="60"/>
      <c r="B10" s="44"/>
      <c r="C10" s="44"/>
      <c r="D10" s="44"/>
      <c r="E10" s="44"/>
      <c r="F10" s="44"/>
      <c r="G10" s="60"/>
      <c r="H10" s="4" t="s">
        <v>140</v>
      </c>
      <c r="I10" s="44"/>
      <c r="J10" s="44"/>
      <c r="K10" s="44"/>
      <c r="L10" s="44"/>
      <c r="M10" s="44"/>
      <c r="N10" s="44"/>
      <c r="O10" s="44" t="s">
        <v>141</v>
      </c>
      <c r="P10" s="44"/>
      <c r="Q10" s="44"/>
      <c r="R10" s="44" t="s">
        <v>142</v>
      </c>
      <c r="S10" s="44"/>
    </row>
    <row r="11" spans="1:19" ht="11.1" customHeight="1" x14ac:dyDescent="0.2">
      <c r="A11" s="51" t="s">
        <v>143</v>
      </c>
      <c r="B11" s="51"/>
      <c r="C11" s="51"/>
      <c r="D11" s="51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</row>
    <row r="12" spans="1:19" ht="11.85" customHeight="1" x14ac:dyDescent="0.2">
      <c r="A12" s="5"/>
      <c r="B12" s="53" t="s">
        <v>144</v>
      </c>
      <c r="C12" s="53"/>
      <c r="D12" s="53"/>
      <c r="E12" s="53"/>
      <c r="F12" s="6"/>
      <c r="G12" s="7">
        <v>0</v>
      </c>
      <c r="H12" s="8" t="s">
        <v>145</v>
      </c>
      <c r="I12" s="8">
        <v>153938.23999999999</v>
      </c>
      <c r="J12" s="8">
        <v>153938.23999999999</v>
      </c>
      <c r="K12" s="8">
        <v>266422.57</v>
      </c>
      <c r="L12" s="49" t="s">
        <v>660</v>
      </c>
      <c r="M12" s="49"/>
      <c r="N12" s="50"/>
      <c r="O12" s="50"/>
      <c r="P12" s="8">
        <v>23009.42</v>
      </c>
      <c r="Q12" s="49">
        <v>29922.07</v>
      </c>
      <c r="R12" s="49"/>
      <c r="S12" s="9"/>
    </row>
    <row r="13" spans="1:19" ht="11.85" customHeight="1" x14ac:dyDescent="0.2">
      <c r="A13" s="48" t="s">
        <v>146</v>
      </c>
      <c r="B13" s="48"/>
      <c r="C13" s="48"/>
      <c r="D13" s="48"/>
      <c r="E13" s="48"/>
      <c r="F13" s="6"/>
      <c r="G13" s="7">
        <v>0</v>
      </c>
      <c r="H13" s="8" t="s">
        <v>145</v>
      </c>
      <c r="I13" s="8">
        <v>153938.23999999999</v>
      </c>
      <c r="J13" s="8">
        <v>153938.23999999999</v>
      </c>
      <c r="K13" s="8">
        <v>266422.57</v>
      </c>
      <c r="L13" s="49" t="s">
        <v>660</v>
      </c>
      <c r="M13" s="49"/>
      <c r="N13" s="50"/>
      <c r="O13" s="50"/>
      <c r="P13" s="8">
        <v>23009.42</v>
      </c>
      <c r="Q13" s="49">
        <v>29922.07</v>
      </c>
      <c r="R13" s="49"/>
      <c r="S13" s="9"/>
    </row>
    <row r="14" spans="1:19" ht="11.85" customHeight="1" x14ac:dyDescent="0.2">
      <c r="A14" s="51" t="s">
        <v>160</v>
      </c>
      <c r="B14" s="51"/>
      <c r="C14" s="51"/>
      <c r="D14" s="51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</row>
    <row r="15" spans="1:19" ht="11.1" customHeight="1" x14ac:dyDescent="0.2">
      <c r="A15" s="5"/>
      <c r="B15" s="53" t="s">
        <v>161</v>
      </c>
      <c r="C15" s="53"/>
      <c r="D15" s="53"/>
      <c r="E15" s="53"/>
      <c r="F15" s="6"/>
      <c r="G15" s="7">
        <v>0</v>
      </c>
      <c r="H15" s="8" t="s">
        <v>145</v>
      </c>
      <c r="I15" s="8">
        <v>27147887.890000001</v>
      </c>
      <c r="J15" s="8">
        <v>27147887.890000001</v>
      </c>
      <c r="K15" s="8">
        <v>25976026.640000001</v>
      </c>
      <c r="L15" s="49" t="s">
        <v>661</v>
      </c>
      <c r="M15" s="49"/>
      <c r="N15" s="50"/>
      <c r="O15" s="50"/>
      <c r="P15" s="8">
        <v>3010357.53</v>
      </c>
      <c r="Q15" s="49">
        <v>1907394.74</v>
      </c>
      <c r="R15" s="49"/>
      <c r="S15" s="9"/>
    </row>
    <row r="16" spans="1:19" ht="11.85" customHeight="1" x14ac:dyDescent="0.2">
      <c r="A16" s="48" t="s">
        <v>163</v>
      </c>
      <c r="B16" s="48"/>
      <c r="C16" s="48"/>
      <c r="D16" s="48"/>
      <c r="E16" s="48"/>
      <c r="F16" s="6"/>
      <c r="G16" s="7">
        <v>0</v>
      </c>
      <c r="H16" s="8" t="s">
        <v>145</v>
      </c>
      <c r="I16" s="8">
        <v>27147887.890000001</v>
      </c>
      <c r="J16" s="8">
        <v>27147887.890000001</v>
      </c>
      <c r="K16" s="8">
        <v>25976026.640000001</v>
      </c>
      <c r="L16" s="49" t="s">
        <v>661</v>
      </c>
      <c r="M16" s="49"/>
      <c r="N16" s="50"/>
      <c r="O16" s="50"/>
      <c r="P16" s="8">
        <v>3010357.53</v>
      </c>
      <c r="Q16" s="49">
        <v>1907394.74</v>
      </c>
      <c r="R16" s="49"/>
      <c r="S16" s="9"/>
    </row>
    <row r="17" spans="1:19" ht="11.85" customHeight="1" x14ac:dyDescent="0.2">
      <c r="A17" s="51" t="s">
        <v>167</v>
      </c>
      <c r="B17" s="51"/>
      <c r="C17" s="51"/>
      <c r="D17" s="51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</row>
    <row r="18" spans="1:19" ht="11.85" customHeight="1" x14ac:dyDescent="0.2">
      <c r="A18" s="5"/>
      <c r="B18" s="53" t="s">
        <v>170</v>
      </c>
      <c r="C18" s="53"/>
      <c r="D18" s="53"/>
      <c r="E18" s="53"/>
      <c r="F18" s="6"/>
      <c r="G18" s="7">
        <v>0</v>
      </c>
      <c r="H18" s="8" t="s">
        <v>145</v>
      </c>
      <c r="I18" s="8">
        <v>1993954.62</v>
      </c>
      <c r="J18" s="8">
        <v>1993954.62</v>
      </c>
      <c r="K18" s="8">
        <v>1910834.52</v>
      </c>
      <c r="L18" s="49" t="s">
        <v>469</v>
      </c>
      <c r="M18" s="49"/>
      <c r="N18" s="50"/>
      <c r="O18" s="50"/>
      <c r="P18" s="8">
        <v>98325.38</v>
      </c>
      <c r="Q18" s="49">
        <v>44765.71</v>
      </c>
      <c r="R18" s="49"/>
      <c r="S18" s="9"/>
    </row>
    <row r="19" spans="1:19" ht="11.1" customHeight="1" x14ac:dyDescent="0.2">
      <c r="A19" s="48" t="s">
        <v>169</v>
      </c>
      <c r="B19" s="48"/>
      <c r="C19" s="48"/>
      <c r="D19" s="48"/>
      <c r="E19" s="48"/>
      <c r="F19" s="6"/>
      <c r="G19" s="7">
        <v>0</v>
      </c>
      <c r="H19" s="8" t="s">
        <v>145</v>
      </c>
      <c r="I19" s="8">
        <v>1993954.62</v>
      </c>
      <c r="J19" s="8">
        <v>1993954.62</v>
      </c>
      <c r="K19" s="8">
        <v>1910834.52</v>
      </c>
      <c r="L19" s="49" t="s">
        <v>469</v>
      </c>
      <c r="M19" s="49"/>
      <c r="N19" s="50"/>
      <c r="O19" s="50"/>
      <c r="P19" s="8">
        <v>98325.38</v>
      </c>
      <c r="Q19" s="49">
        <v>44765.71</v>
      </c>
      <c r="R19" s="49"/>
      <c r="S19" s="9"/>
    </row>
    <row r="20" spans="1:19" ht="11.85" customHeight="1" x14ac:dyDescent="0.2">
      <c r="A20" s="51" t="s">
        <v>167</v>
      </c>
      <c r="B20" s="51"/>
      <c r="C20" s="51"/>
      <c r="D20" s="51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</row>
    <row r="21" spans="1:19" ht="11.85" customHeight="1" x14ac:dyDescent="0.2">
      <c r="A21" s="5"/>
      <c r="B21" s="53" t="s">
        <v>171</v>
      </c>
      <c r="C21" s="53"/>
      <c r="D21" s="53"/>
      <c r="E21" s="53"/>
      <c r="F21" s="6"/>
      <c r="G21" s="7">
        <v>0</v>
      </c>
      <c r="H21" s="8" t="s">
        <v>145</v>
      </c>
      <c r="I21" s="8">
        <v>1251098.8600000001</v>
      </c>
      <c r="J21" s="8">
        <v>1251098.8600000001</v>
      </c>
      <c r="K21" s="8">
        <v>1171835.83</v>
      </c>
      <c r="L21" s="49" t="s">
        <v>438</v>
      </c>
      <c r="M21" s="49"/>
      <c r="N21" s="50"/>
      <c r="O21" s="50"/>
      <c r="P21" s="8">
        <v>93107.56</v>
      </c>
      <c r="Q21" s="49">
        <v>13844.53</v>
      </c>
      <c r="R21" s="49"/>
      <c r="S21" s="9"/>
    </row>
    <row r="22" spans="1:19" ht="11.85" customHeight="1" x14ac:dyDescent="0.2">
      <c r="A22" s="48" t="s">
        <v>169</v>
      </c>
      <c r="B22" s="48"/>
      <c r="C22" s="48"/>
      <c r="D22" s="48"/>
      <c r="E22" s="48"/>
      <c r="F22" s="6"/>
      <c r="G22" s="7">
        <v>0</v>
      </c>
      <c r="H22" s="8" t="s">
        <v>145</v>
      </c>
      <c r="I22" s="8">
        <v>1251098.8600000001</v>
      </c>
      <c r="J22" s="8">
        <v>1251098.8600000001</v>
      </c>
      <c r="K22" s="8">
        <v>1171835.83</v>
      </c>
      <c r="L22" s="49" t="s">
        <v>438</v>
      </c>
      <c r="M22" s="49"/>
      <c r="N22" s="50"/>
      <c r="O22" s="50"/>
      <c r="P22" s="8">
        <v>93107.56</v>
      </c>
      <c r="Q22" s="49">
        <v>13844.53</v>
      </c>
      <c r="R22" s="49"/>
      <c r="S22" s="9"/>
    </row>
    <row r="23" spans="1:19" ht="11.1" customHeight="1" x14ac:dyDescent="0.2">
      <c r="A23" s="51" t="s">
        <v>167</v>
      </c>
      <c r="B23" s="51"/>
      <c r="C23" s="51"/>
      <c r="D23" s="51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</row>
    <row r="24" spans="1:19" ht="11.85" customHeight="1" x14ac:dyDescent="0.2">
      <c r="A24" s="5"/>
      <c r="B24" s="53" t="s">
        <v>172</v>
      </c>
      <c r="C24" s="53"/>
      <c r="D24" s="53"/>
      <c r="E24" s="53"/>
      <c r="F24" s="6"/>
      <c r="G24" s="7">
        <v>0</v>
      </c>
      <c r="H24" s="8" t="s">
        <v>145</v>
      </c>
      <c r="I24" s="8">
        <v>104735.16</v>
      </c>
      <c r="J24" s="8">
        <v>104735.16</v>
      </c>
      <c r="K24" s="8">
        <v>111991.77</v>
      </c>
      <c r="L24" s="49" t="s">
        <v>662</v>
      </c>
      <c r="M24" s="49"/>
      <c r="N24" s="50"/>
      <c r="O24" s="50"/>
      <c r="P24" s="8">
        <v>2015.37</v>
      </c>
      <c r="Q24" s="49">
        <v>5161.38</v>
      </c>
      <c r="R24" s="49"/>
      <c r="S24" s="9"/>
    </row>
    <row r="25" spans="1:19" ht="11.85" customHeight="1" x14ac:dyDescent="0.2">
      <c r="A25" s="48" t="s">
        <v>169</v>
      </c>
      <c r="B25" s="48"/>
      <c r="C25" s="48"/>
      <c r="D25" s="48"/>
      <c r="E25" s="48"/>
      <c r="F25" s="6"/>
      <c r="G25" s="7">
        <v>0</v>
      </c>
      <c r="H25" s="8" t="s">
        <v>145</v>
      </c>
      <c r="I25" s="8">
        <v>104735.16</v>
      </c>
      <c r="J25" s="8">
        <v>104735.16</v>
      </c>
      <c r="K25" s="8">
        <v>111991.77</v>
      </c>
      <c r="L25" s="49" t="s">
        <v>662</v>
      </c>
      <c r="M25" s="49"/>
      <c r="N25" s="50"/>
      <c r="O25" s="50"/>
      <c r="P25" s="8">
        <v>2015.37</v>
      </c>
      <c r="Q25" s="49">
        <v>5161.38</v>
      </c>
      <c r="R25" s="49"/>
      <c r="S25" s="9"/>
    </row>
    <row r="26" spans="1:19" ht="11.85" customHeight="1" x14ac:dyDescent="0.2">
      <c r="A26" s="51" t="s">
        <v>167</v>
      </c>
      <c r="B26" s="51"/>
      <c r="C26" s="51"/>
      <c r="D26" s="51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</row>
    <row r="27" spans="1:19" ht="11.1" customHeight="1" x14ac:dyDescent="0.2">
      <c r="A27" s="5"/>
      <c r="B27" s="53" t="s">
        <v>173</v>
      </c>
      <c r="C27" s="53"/>
      <c r="D27" s="53"/>
      <c r="E27" s="53"/>
      <c r="F27" s="6"/>
      <c r="G27" s="7">
        <v>0</v>
      </c>
      <c r="H27" s="8" t="s">
        <v>145</v>
      </c>
      <c r="I27" s="8">
        <v>814067.19999999995</v>
      </c>
      <c r="J27" s="8">
        <v>814067.19999999995</v>
      </c>
      <c r="K27" s="8">
        <v>795732.49</v>
      </c>
      <c r="L27" s="49" t="s">
        <v>663</v>
      </c>
      <c r="M27" s="49"/>
      <c r="N27" s="50"/>
      <c r="O27" s="50"/>
      <c r="P27" s="8">
        <v>18975.349999999999</v>
      </c>
      <c r="Q27" s="49" t="s">
        <v>664</v>
      </c>
      <c r="R27" s="49"/>
      <c r="S27" s="9"/>
    </row>
    <row r="28" spans="1:19" ht="11.85" customHeight="1" x14ac:dyDescent="0.2">
      <c r="A28" s="48" t="s">
        <v>169</v>
      </c>
      <c r="B28" s="48"/>
      <c r="C28" s="48"/>
      <c r="D28" s="48"/>
      <c r="E28" s="48"/>
      <c r="F28" s="6"/>
      <c r="G28" s="7">
        <v>0</v>
      </c>
      <c r="H28" s="8" t="s">
        <v>145</v>
      </c>
      <c r="I28" s="8">
        <v>814067.19999999995</v>
      </c>
      <c r="J28" s="8">
        <v>814067.19999999995</v>
      </c>
      <c r="K28" s="8">
        <v>795732.49</v>
      </c>
      <c r="L28" s="49" t="s">
        <v>663</v>
      </c>
      <c r="M28" s="49"/>
      <c r="N28" s="50"/>
      <c r="O28" s="50"/>
      <c r="P28" s="8">
        <v>18975.349999999999</v>
      </c>
      <c r="Q28" s="49" t="s">
        <v>664</v>
      </c>
      <c r="R28" s="49"/>
      <c r="S28" s="9"/>
    </row>
    <row r="29" spans="1:19" ht="11.85" customHeight="1" x14ac:dyDescent="0.2">
      <c r="A29" s="51" t="s">
        <v>175</v>
      </c>
      <c r="B29" s="51"/>
      <c r="C29" s="51"/>
      <c r="D29" s="51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</row>
    <row r="30" spans="1:19" ht="11.85" customHeight="1" x14ac:dyDescent="0.2">
      <c r="A30" s="5"/>
      <c r="B30" s="53" t="s">
        <v>176</v>
      </c>
      <c r="C30" s="53"/>
      <c r="D30" s="53"/>
      <c r="E30" s="53"/>
      <c r="F30" s="6"/>
      <c r="G30" s="7">
        <v>0</v>
      </c>
      <c r="H30" s="8" t="s">
        <v>145</v>
      </c>
      <c r="I30" s="8">
        <v>2601949.8199999998</v>
      </c>
      <c r="J30" s="8">
        <v>2601949.8199999998</v>
      </c>
      <c r="K30" s="8">
        <v>2468014.09</v>
      </c>
      <c r="L30" s="49" t="s">
        <v>376</v>
      </c>
      <c r="M30" s="49"/>
      <c r="N30" s="50"/>
      <c r="O30" s="50"/>
      <c r="P30" s="8">
        <v>197381.71</v>
      </c>
      <c r="Q30" s="49">
        <v>4949.88</v>
      </c>
      <c r="R30" s="49"/>
      <c r="S30" s="9"/>
    </row>
    <row r="31" spans="1:19" ht="11.1" customHeight="1" x14ac:dyDescent="0.2">
      <c r="A31" s="48" t="s">
        <v>177</v>
      </c>
      <c r="B31" s="48"/>
      <c r="C31" s="48"/>
      <c r="D31" s="48"/>
      <c r="E31" s="48"/>
      <c r="F31" s="6"/>
      <c r="G31" s="7">
        <v>0</v>
      </c>
      <c r="H31" s="8" t="s">
        <v>145</v>
      </c>
      <c r="I31" s="8">
        <v>2601949.8199999998</v>
      </c>
      <c r="J31" s="8">
        <v>2601949.8199999998</v>
      </c>
      <c r="K31" s="8">
        <v>2468014.09</v>
      </c>
      <c r="L31" s="49" t="s">
        <v>376</v>
      </c>
      <c r="M31" s="49"/>
      <c r="N31" s="50"/>
      <c r="O31" s="50"/>
      <c r="P31" s="8">
        <v>197381.71</v>
      </c>
      <c r="Q31" s="49">
        <v>4949.88</v>
      </c>
      <c r="R31" s="49"/>
      <c r="S31" s="9"/>
    </row>
    <row r="32" spans="1:19" ht="11.85" customHeight="1" x14ac:dyDescent="0.2">
      <c r="A32" s="51" t="s">
        <v>178</v>
      </c>
      <c r="B32" s="51"/>
      <c r="C32" s="51"/>
      <c r="D32" s="51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</row>
    <row r="33" spans="1:19" ht="11.85" customHeight="1" x14ac:dyDescent="0.2">
      <c r="A33" s="5"/>
      <c r="B33" s="53" t="s">
        <v>179</v>
      </c>
      <c r="C33" s="53"/>
      <c r="D33" s="53"/>
      <c r="E33" s="53"/>
      <c r="F33" s="6"/>
      <c r="G33" s="7">
        <v>0</v>
      </c>
      <c r="H33" s="8" t="s">
        <v>145</v>
      </c>
      <c r="I33" s="8">
        <v>2697201.98</v>
      </c>
      <c r="J33" s="8">
        <v>2697201.98</v>
      </c>
      <c r="K33" s="8">
        <v>2353679.4500000002</v>
      </c>
      <c r="L33" s="49" t="s">
        <v>665</v>
      </c>
      <c r="M33" s="49"/>
      <c r="N33" s="50"/>
      <c r="O33" s="50"/>
      <c r="P33" s="8">
        <v>175179.88</v>
      </c>
      <c r="Q33" s="49">
        <v>27539.06</v>
      </c>
      <c r="R33" s="49"/>
      <c r="S33" s="9"/>
    </row>
    <row r="34" spans="1:19" ht="11.85" customHeight="1" x14ac:dyDescent="0.2">
      <c r="A34" s="48" t="s">
        <v>180</v>
      </c>
      <c r="B34" s="48"/>
      <c r="C34" s="48"/>
      <c r="D34" s="48"/>
      <c r="E34" s="48"/>
      <c r="F34" s="6"/>
      <c r="G34" s="7">
        <v>0</v>
      </c>
      <c r="H34" s="8" t="s">
        <v>145</v>
      </c>
      <c r="I34" s="8">
        <v>2697201.98</v>
      </c>
      <c r="J34" s="8">
        <v>2697201.98</v>
      </c>
      <c r="K34" s="8">
        <v>2353679.4500000002</v>
      </c>
      <c r="L34" s="49" t="s">
        <v>665</v>
      </c>
      <c r="M34" s="49"/>
      <c r="N34" s="50"/>
      <c r="O34" s="50"/>
      <c r="P34" s="8">
        <v>175179.88</v>
      </c>
      <c r="Q34" s="49">
        <v>27539.06</v>
      </c>
      <c r="R34" s="49"/>
      <c r="S34" s="9"/>
    </row>
    <row r="35" spans="1:19" ht="11.1" customHeight="1" x14ac:dyDescent="0.2">
      <c r="A35" s="51" t="s">
        <v>181</v>
      </c>
      <c r="B35" s="51"/>
      <c r="C35" s="51"/>
      <c r="D35" s="51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</row>
    <row r="36" spans="1:19" ht="11.85" customHeight="1" x14ac:dyDescent="0.2">
      <c r="A36" s="5"/>
      <c r="B36" s="53" t="s">
        <v>184</v>
      </c>
      <c r="C36" s="53"/>
      <c r="D36" s="53"/>
      <c r="E36" s="53"/>
      <c r="F36" s="6"/>
      <c r="G36" s="7">
        <v>0</v>
      </c>
      <c r="H36" s="8" t="s">
        <v>145</v>
      </c>
      <c r="I36" s="8">
        <v>183629.03</v>
      </c>
      <c r="J36" s="8">
        <v>183629.03</v>
      </c>
      <c r="K36" s="8">
        <v>180435.35</v>
      </c>
      <c r="L36" s="49" t="s">
        <v>666</v>
      </c>
      <c r="M36" s="49"/>
      <c r="N36" s="50"/>
      <c r="O36" s="50"/>
      <c r="P36" s="8">
        <v>3193.68</v>
      </c>
      <c r="Q36" s="49" t="s">
        <v>145</v>
      </c>
      <c r="R36" s="49"/>
      <c r="S36" s="9"/>
    </row>
    <row r="37" spans="1:19" ht="11.85" customHeight="1" x14ac:dyDescent="0.2">
      <c r="A37" s="48" t="s">
        <v>183</v>
      </c>
      <c r="B37" s="48"/>
      <c r="C37" s="48"/>
      <c r="D37" s="48"/>
      <c r="E37" s="48"/>
      <c r="F37" s="6"/>
      <c r="G37" s="7">
        <v>0</v>
      </c>
      <c r="H37" s="8" t="s">
        <v>145</v>
      </c>
      <c r="I37" s="8">
        <v>183629.03</v>
      </c>
      <c r="J37" s="8">
        <v>183629.03</v>
      </c>
      <c r="K37" s="8">
        <v>180435.35</v>
      </c>
      <c r="L37" s="49" t="s">
        <v>666</v>
      </c>
      <c r="M37" s="49"/>
      <c r="N37" s="50"/>
      <c r="O37" s="50"/>
      <c r="P37" s="8">
        <v>3193.68</v>
      </c>
      <c r="Q37" s="49" t="s">
        <v>145</v>
      </c>
      <c r="R37" s="49"/>
      <c r="S37" s="9"/>
    </row>
    <row r="38" spans="1:19" ht="11.85" customHeight="1" x14ac:dyDescent="0.2">
      <c r="A38" s="51" t="s">
        <v>181</v>
      </c>
      <c r="B38" s="51"/>
      <c r="C38" s="51"/>
      <c r="D38" s="51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</row>
    <row r="39" spans="1:19" ht="11.1" customHeight="1" x14ac:dyDescent="0.2">
      <c r="A39" s="5"/>
      <c r="B39" s="53" t="s">
        <v>185</v>
      </c>
      <c r="C39" s="53"/>
      <c r="D39" s="53"/>
      <c r="E39" s="53"/>
      <c r="F39" s="6"/>
      <c r="G39" s="7">
        <v>0</v>
      </c>
      <c r="H39" s="8" t="s">
        <v>145</v>
      </c>
      <c r="I39" s="8">
        <v>18528.25</v>
      </c>
      <c r="J39" s="8">
        <v>18528.25</v>
      </c>
      <c r="K39" s="8">
        <v>18528.25</v>
      </c>
      <c r="L39" s="49" t="s">
        <v>356</v>
      </c>
      <c r="M39" s="49"/>
      <c r="N39" s="50"/>
      <c r="O39" s="50"/>
      <c r="P39" s="8" t="s">
        <v>145</v>
      </c>
      <c r="Q39" s="49" t="s">
        <v>145</v>
      </c>
      <c r="R39" s="49"/>
      <c r="S39" s="9"/>
    </row>
    <row r="40" spans="1:19" ht="11.85" customHeight="1" x14ac:dyDescent="0.2">
      <c r="A40" s="48" t="s">
        <v>183</v>
      </c>
      <c r="B40" s="48"/>
      <c r="C40" s="48"/>
      <c r="D40" s="48"/>
      <c r="E40" s="48"/>
      <c r="F40" s="6"/>
      <c r="G40" s="7">
        <v>0</v>
      </c>
      <c r="H40" s="8" t="s">
        <v>145</v>
      </c>
      <c r="I40" s="8">
        <v>18528.25</v>
      </c>
      <c r="J40" s="8">
        <v>18528.25</v>
      </c>
      <c r="K40" s="8">
        <v>18528.25</v>
      </c>
      <c r="L40" s="49" t="s">
        <v>356</v>
      </c>
      <c r="M40" s="49"/>
      <c r="N40" s="50"/>
      <c r="O40" s="50"/>
      <c r="P40" s="8" t="s">
        <v>145</v>
      </c>
      <c r="Q40" s="49" t="s">
        <v>145</v>
      </c>
      <c r="R40" s="49"/>
      <c r="S40" s="9"/>
    </row>
    <row r="41" spans="1:19" ht="11.85" customHeight="1" x14ac:dyDescent="0.2">
      <c r="A41" s="51" t="s">
        <v>187</v>
      </c>
      <c r="B41" s="51"/>
      <c r="C41" s="51"/>
      <c r="D41" s="51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</row>
    <row r="42" spans="1:19" ht="11.85" customHeight="1" x14ac:dyDescent="0.2">
      <c r="A42" s="5"/>
      <c r="B42" s="53" t="s">
        <v>188</v>
      </c>
      <c r="C42" s="53"/>
      <c r="D42" s="53"/>
      <c r="E42" s="53"/>
      <c r="F42" s="6"/>
      <c r="G42" s="7">
        <v>0</v>
      </c>
      <c r="H42" s="8" t="s">
        <v>145</v>
      </c>
      <c r="I42" s="8">
        <v>256551.84</v>
      </c>
      <c r="J42" s="8">
        <v>256551.84</v>
      </c>
      <c r="K42" s="8">
        <v>253997.7</v>
      </c>
      <c r="L42" s="49" t="s">
        <v>667</v>
      </c>
      <c r="M42" s="49"/>
      <c r="N42" s="50"/>
      <c r="O42" s="50"/>
      <c r="P42" s="8">
        <v>3533.63</v>
      </c>
      <c r="Q42" s="49">
        <v>4086.49</v>
      </c>
      <c r="R42" s="49"/>
      <c r="S42" s="9"/>
    </row>
    <row r="43" spans="1:19" ht="11.1" customHeight="1" x14ac:dyDescent="0.2">
      <c r="A43" s="48" t="s">
        <v>189</v>
      </c>
      <c r="B43" s="48"/>
      <c r="C43" s="48"/>
      <c r="D43" s="48"/>
      <c r="E43" s="48"/>
      <c r="F43" s="6"/>
      <c r="G43" s="7">
        <v>0</v>
      </c>
      <c r="H43" s="8" t="s">
        <v>145</v>
      </c>
      <c r="I43" s="8">
        <v>256551.84</v>
      </c>
      <c r="J43" s="8">
        <v>256551.84</v>
      </c>
      <c r="K43" s="8">
        <v>253997.7</v>
      </c>
      <c r="L43" s="49" t="s">
        <v>667</v>
      </c>
      <c r="M43" s="49"/>
      <c r="N43" s="50"/>
      <c r="O43" s="50"/>
      <c r="P43" s="8">
        <v>3533.63</v>
      </c>
      <c r="Q43" s="49">
        <v>4086.49</v>
      </c>
      <c r="R43" s="49"/>
      <c r="S43" s="9"/>
    </row>
    <row r="44" spans="1:19" ht="11.85" customHeight="1" x14ac:dyDescent="0.2">
      <c r="A44" s="51" t="s">
        <v>190</v>
      </c>
      <c r="B44" s="51"/>
      <c r="C44" s="51"/>
      <c r="D44" s="51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</row>
    <row r="45" spans="1:19" ht="11.85" customHeight="1" x14ac:dyDescent="0.2">
      <c r="A45" s="5"/>
      <c r="B45" s="53" t="s">
        <v>191</v>
      </c>
      <c r="C45" s="53"/>
      <c r="D45" s="53"/>
      <c r="E45" s="53"/>
      <c r="F45" s="6"/>
      <c r="G45" s="7">
        <v>0</v>
      </c>
      <c r="H45" s="8" t="s">
        <v>145</v>
      </c>
      <c r="I45" s="8">
        <v>159237.32</v>
      </c>
      <c r="J45" s="8">
        <v>159237.32</v>
      </c>
      <c r="K45" s="8">
        <v>259297.14</v>
      </c>
      <c r="L45" s="49" t="s">
        <v>668</v>
      </c>
      <c r="M45" s="49"/>
      <c r="N45" s="50"/>
      <c r="O45" s="50"/>
      <c r="P45" s="8" t="s">
        <v>145</v>
      </c>
      <c r="Q45" s="49">
        <v>100059.82</v>
      </c>
      <c r="R45" s="49"/>
      <c r="S45" s="9"/>
    </row>
    <row r="46" spans="1:19" ht="11.85" customHeight="1" x14ac:dyDescent="0.2">
      <c r="A46" s="48" t="s">
        <v>192</v>
      </c>
      <c r="B46" s="48"/>
      <c r="C46" s="48"/>
      <c r="D46" s="48"/>
      <c r="E46" s="48"/>
      <c r="F46" s="6"/>
      <c r="G46" s="7">
        <v>0</v>
      </c>
      <c r="H46" s="8" t="s">
        <v>145</v>
      </c>
      <c r="I46" s="8">
        <v>159237.32</v>
      </c>
      <c r="J46" s="8">
        <v>159237.32</v>
      </c>
      <c r="K46" s="8">
        <v>259297.14</v>
      </c>
      <c r="L46" s="49" t="s">
        <v>668</v>
      </c>
      <c r="M46" s="49"/>
      <c r="N46" s="50"/>
      <c r="O46" s="50"/>
      <c r="P46" s="8" t="s">
        <v>145</v>
      </c>
      <c r="Q46" s="49">
        <v>100059.82</v>
      </c>
      <c r="R46" s="49"/>
      <c r="S46" s="9"/>
    </row>
    <row r="47" spans="1:19" ht="11.1" customHeight="1" x14ac:dyDescent="0.2">
      <c r="A47" s="51" t="s">
        <v>193</v>
      </c>
      <c r="B47" s="51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</row>
    <row r="48" spans="1:19" ht="11.85" customHeight="1" x14ac:dyDescent="0.2">
      <c r="A48" s="5"/>
      <c r="B48" s="53" t="s">
        <v>194</v>
      </c>
      <c r="C48" s="53"/>
      <c r="D48" s="53"/>
      <c r="E48" s="53"/>
      <c r="F48" s="6"/>
      <c r="G48" s="7">
        <v>0</v>
      </c>
      <c r="H48" s="8" t="s">
        <v>145</v>
      </c>
      <c r="I48" s="8">
        <v>276298.13</v>
      </c>
      <c r="J48" s="8">
        <v>276298.13</v>
      </c>
      <c r="K48" s="8">
        <v>267720.46000000002</v>
      </c>
      <c r="L48" s="49" t="s">
        <v>669</v>
      </c>
      <c r="M48" s="49"/>
      <c r="N48" s="50"/>
      <c r="O48" s="50"/>
      <c r="P48" s="8">
        <v>9072.7800000000007</v>
      </c>
      <c r="Q48" s="49" t="s">
        <v>670</v>
      </c>
      <c r="R48" s="49"/>
      <c r="S48" s="9"/>
    </row>
    <row r="49" spans="1:19" ht="11.1" customHeight="1" x14ac:dyDescent="0.2">
      <c r="A49" s="48" t="s">
        <v>195</v>
      </c>
      <c r="B49" s="48"/>
      <c r="C49" s="48"/>
      <c r="D49" s="48"/>
      <c r="E49" s="48"/>
      <c r="F49" s="6"/>
      <c r="G49" s="7">
        <v>0</v>
      </c>
      <c r="H49" s="8" t="s">
        <v>145</v>
      </c>
      <c r="I49" s="8">
        <v>276298.13</v>
      </c>
      <c r="J49" s="8">
        <v>276298.13</v>
      </c>
      <c r="K49" s="8">
        <v>267720.46000000002</v>
      </c>
      <c r="L49" s="49" t="s">
        <v>669</v>
      </c>
      <c r="M49" s="49"/>
      <c r="N49" s="50"/>
      <c r="O49" s="50"/>
      <c r="P49" s="8">
        <v>9072.7800000000007</v>
      </c>
      <c r="Q49" s="49" t="s">
        <v>670</v>
      </c>
      <c r="R49" s="49"/>
      <c r="S49" s="9"/>
    </row>
    <row r="50" spans="1:19" ht="11.85" customHeight="1" x14ac:dyDescent="0.2">
      <c r="A50" s="51" t="s">
        <v>193</v>
      </c>
      <c r="B50" s="51"/>
      <c r="C50" s="51"/>
      <c r="D50" s="51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</row>
    <row r="51" spans="1:19" ht="11.85" customHeight="1" x14ac:dyDescent="0.2">
      <c r="A51" s="5"/>
      <c r="B51" s="53" t="s">
        <v>199</v>
      </c>
      <c r="C51" s="53"/>
      <c r="D51" s="53"/>
      <c r="E51" s="53"/>
      <c r="F51" s="6"/>
      <c r="G51" s="7">
        <v>0</v>
      </c>
      <c r="H51" s="8" t="s">
        <v>145</v>
      </c>
      <c r="I51" s="8">
        <v>4780522.68</v>
      </c>
      <c r="J51" s="8">
        <v>4780522.68</v>
      </c>
      <c r="K51" s="8">
        <v>4809917.8</v>
      </c>
      <c r="L51" s="49" t="s">
        <v>671</v>
      </c>
      <c r="M51" s="49"/>
      <c r="N51" s="50"/>
      <c r="O51" s="50"/>
      <c r="P51" s="8" t="s">
        <v>145</v>
      </c>
      <c r="Q51" s="49">
        <v>3718751.52</v>
      </c>
      <c r="R51" s="49"/>
      <c r="S51" s="9"/>
    </row>
    <row r="52" spans="1:19" ht="11.85" customHeight="1" x14ac:dyDescent="0.2">
      <c r="A52" s="48" t="s">
        <v>195</v>
      </c>
      <c r="B52" s="48"/>
      <c r="C52" s="48"/>
      <c r="D52" s="48"/>
      <c r="E52" s="48"/>
      <c r="F52" s="6"/>
      <c r="G52" s="7">
        <v>0</v>
      </c>
      <c r="H52" s="8" t="s">
        <v>145</v>
      </c>
      <c r="I52" s="8">
        <v>4780522.68</v>
      </c>
      <c r="J52" s="8">
        <v>4780522.68</v>
      </c>
      <c r="K52" s="8">
        <v>4809917.8</v>
      </c>
      <c r="L52" s="49" t="s">
        <v>671</v>
      </c>
      <c r="M52" s="49"/>
      <c r="N52" s="50"/>
      <c r="O52" s="50"/>
      <c r="P52" s="8" t="s">
        <v>145</v>
      </c>
      <c r="Q52" s="49">
        <v>3718751.52</v>
      </c>
      <c r="R52" s="49"/>
      <c r="S52" s="9"/>
    </row>
    <row r="53" spans="1:19" ht="11.1" customHeight="1" x14ac:dyDescent="0.2">
      <c r="A53" s="51" t="s">
        <v>206</v>
      </c>
      <c r="B53" s="51"/>
      <c r="C53" s="51"/>
      <c r="D53" s="51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</row>
    <row r="54" spans="1:19" ht="11.85" customHeight="1" x14ac:dyDescent="0.2">
      <c r="A54" s="5"/>
      <c r="B54" s="53" t="s">
        <v>207</v>
      </c>
      <c r="C54" s="53"/>
      <c r="D54" s="53"/>
      <c r="E54" s="53"/>
      <c r="F54" s="6"/>
      <c r="G54" s="7">
        <v>0</v>
      </c>
      <c r="H54" s="8" t="s">
        <v>145</v>
      </c>
      <c r="I54" s="8">
        <v>801551.81</v>
      </c>
      <c r="J54" s="8">
        <v>801551.81</v>
      </c>
      <c r="K54" s="8">
        <v>762500.46</v>
      </c>
      <c r="L54" s="49" t="s">
        <v>609</v>
      </c>
      <c r="M54" s="49"/>
      <c r="N54" s="50"/>
      <c r="O54" s="50"/>
      <c r="P54" s="8">
        <v>57225.53</v>
      </c>
      <c r="Q54" s="49" t="s">
        <v>672</v>
      </c>
      <c r="R54" s="49"/>
      <c r="S54" s="9"/>
    </row>
    <row r="55" spans="1:19" ht="11.85" customHeight="1" x14ac:dyDescent="0.2">
      <c r="A55" s="48" t="s">
        <v>208</v>
      </c>
      <c r="B55" s="48"/>
      <c r="C55" s="48"/>
      <c r="D55" s="48"/>
      <c r="E55" s="48"/>
      <c r="F55" s="6"/>
      <c r="G55" s="7">
        <v>0</v>
      </c>
      <c r="H55" s="8" t="s">
        <v>145</v>
      </c>
      <c r="I55" s="8">
        <v>801551.81</v>
      </c>
      <c r="J55" s="8">
        <v>801551.81</v>
      </c>
      <c r="K55" s="8">
        <v>762500.46</v>
      </c>
      <c r="L55" s="49" t="s">
        <v>609</v>
      </c>
      <c r="M55" s="49"/>
      <c r="N55" s="50"/>
      <c r="O55" s="50"/>
      <c r="P55" s="8">
        <v>57225.53</v>
      </c>
      <c r="Q55" s="49" t="s">
        <v>672</v>
      </c>
      <c r="R55" s="49"/>
      <c r="S55" s="9"/>
    </row>
    <row r="56" spans="1:19" ht="11.85" customHeight="1" x14ac:dyDescent="0.2">
      <c r="A56" s="51" t="s">
        <v>209</v>
      </c>
      <c r="B56" s="51"/>
      <c r="C56" s="51"/>
      <c r="D56" s="51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</row>
    <row r="57" spans="1:19" ht="11.1" customHeight="1" x14ac:dyDescent="0.2">
      <c r="A57" s="5"/>
      <c r="B57" s="53" t="s">
        <v>214</v>
      </c>
      <c r="C57" s="53"/>
      <c r="D57" s="53"/>
      <c r="E57" s="53"/>
      <c r="F57" s="6"/>
      <c r="G57" s="7">
        <v>0</v>
      </c>
      <c r="H57" s="8" t="s">
        <v>145</v>
      </c>
      <c r="I57" s="8">
        <v>260735.62</v>
      </c>
      <c r="J57" s="8">
        <v>260735.62</v>
      </c>
      <c r="K57" s="8">
        <v>263798.49</v>
      </c>
      <c r="L57" s="49" t="s">
        <v>673</v>
      </c>
      <c r="M57" s="49"/>
      <c r="N57" s="50"/>
      <c r="O57" s="50"/>
      <c r="P57" s="8">
        <v>1367.86</v>
      </c>
      <c r="Q57" s="49">
        <v>4430.7299999999996</v>
      </c>
      <c r="R57" s="49"/>
      <c r="S57" s="9"/>
    </row>
    <row r="58" spans="1:19" ht="11.85" customHeight="1" x14ac:dyDescent="0.2">
      <c r="A58" s="48" t="s">
        <v>212</v>
      </c>
      <c r="B58" s="48"/>
      <c r="C58" s="48"/>
      <c r="D58" s="48"/>
      <c r="E58" s="48"/>
      <c r="F58" s="6"/>
      <c r="G58" s="7">
        <v>0</v>
      </c>
      <c r="H58" s="8" t="s">
        <v>145</v>
      </c>
      <c r="I58" s="8">
        <v>260735.62</v>
      </c>
      <c r="J58" s="8">
        <v>260735.62</v>
      </c>
      <c r="K58" s="8">
        <v>263798.49</v>
      </c>
      <c r="L58" s="49" t="s">
        <v>673</v>
      </c>
      <c r="M58" s="49"/>
      <c r="N58" s="50"/>
      <c r="O58" s="50"/>
      <c r="P58" s="8">
        <v>1367.86</v>
      </c>
      <c r="Q58" s="49">
        <v>4430.7299999999996</v>
      </c>
      <c r="R58" s="49"/>
      <c r="S58" s="9"/>
    </row>
    <row r="59" spans="1:19" ht="11.85" customHeight="1" x14ac:dyDescent="0.2">
      <c r="A59" s="51" t="s">
        <v>209</v>
      </c>
      <c r="B59" s="51"/>
      <c r="C59" s="51"/>
      <c r="D59" s="51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</row>
    <row r="60" spans="1:19" ht="11.85" customHeight="1" x14ac:dyDescent="0.2">
      <c r="A60" s="5"/>
      <c r="B60" s="53" t="s">
        <v>215</v>
      </c>
      <c r="C60" s="53"/>
      <c r="D60" s="53"/>
      <c r="E60" s="53"/>
      <c r="F60" s="6"/>
      <c r="G60" s="7">
        <v>0</v>
      </c>
      <c r="H60" s="8" t="s">
        <v>145</v>
      </c>
      <c r="I60" s="8">
        <v>4082</v>
      </c>
      <c r="J60" s="8">
        <v>4082</v>
      </c>
      <c r="K60" s="8">
        <v>4082</v>
      </c>
      <c r="L60" s="49" t="s">
        <v>356</v>
      </c>
      <c r="M60" s="49"/>
      <c r="N60" s="50"/>
      <c r="O60" s="50"/>
      <c r="P60" s="8" t="s">
        <v>145</v>
      </c>
      <c r="Q60" s="49" t="s">
        <v>145</v>
      </c>
      <c r="R60" s="49"/>
      <c r="S60" s="9"/>
    </row>
    <row r="61" spans="1:19" ht="11.1" customHeight="1" x14ac:dyDescent="0.2">
      <c r="A61" s="48" t="s">
        <v>212</v>
      </c>
      <c r="B61" s="48"/>
      <c r="C61" s="48"/>
      <c r="D61" s="48"/>
      <c r="E61" s="48"/>
      <c r="F61" s="6"/>
      <c r="G61" s="7">
        <v>0</v>
      </c>
      <c r="H61" s="8" t="s">
        <v>145</v>
      </c>
      <c r="I61" s="8">
        <v>4082</v>
      </c>
      <c r="J61" s="8">
        <v>4082</v>
      </c>
      <c r="K61" s="8">
        <v>4082</v>
      </c>
      <c r="L61" s="49" t="s">
        <v>356</v>
      </c>
      <c r="M61" s="49"/>
      <c r="N61" s="50"/>
      <c r="O61" s="50"/>
      <c r="P61" s="8" t="s">
        <v>145</v>
      </c>
      <c r="Q61" s="49" t="s">
        <v>145</v>
      </c>
      <c r="R61" s="49"/>
      <c r="S61" s="9"/>
    </row>
    <row r="62" spans="1:19" ht="11.85" customHeight="1" x14ac:dyDescent="0.2">
      <c r="A62" s="51" t="s">
        <v>220</v>
      </c>
      <c r="B62" s="51"/>
      <c r="C62" s="51"/>
      <c r="D62" s="51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</row>
    <row r="63" spans="1:19" ht="11.85" customHeight="1" x14ac:dyDescent="0.2">
      <c r="A63" s="5"/>
      <c r="B63" s="53" t="s">
        <v>221</v>
      </c>
      <c r="C63" s="53"/>
      <c r="D63" s="53"/>
      <c r="E63" s="53"/>
      <c r="F63" s="6"/>
      <c r="G63" s="7">
        <v>0</v>
      </c>
      <c r="H63" s="8" t="s">
        <v>145</v>
      </c>
      <c r="I63" s="8">
        <v>284446.5</v>
      </c>
      <c r="J63" s="8">
        <v>284446.5</v>
      </c>
      <c r="K63" s="8">
        <v>294441.94</v>
      </c>
      <c r="L63" s="49" t="s">
        <v>674</v>
      </c>
      <c r="M63" s="49"/>
      <c r="N63" s="50"/>
      <c r="O63" s="50"/>
      <c r="P63" s="8">
        <v>5720.26</v>
      </c>
      <c r="Q63" s="49" t="s">
        <v>675</v>
      </c>
      <c r="R63" s="49"/>
      <c r="S63" s="9"/>
    </row>
    <row r="64" spans="1:19" ht="11.85" customHeight="1" x14ac:dyDescent="0.2">
      <c r="A64" s="48" t="s">
        <v>222</v>
      </c>
      <c r="B64" s="48"/>
      <c r="C64" s="48"/>
      <c r="D64" s="48"/>
      <c r="E64" s="48"/>
      <c r="F64" s="6"/>
      <c r="G64" s="7">
        <v>0</v>
      </c>
      <c r="H64" s="8" t="s">
        <v>145</v>
      </c>
      <c r="I64" s="8">
        <v>284446.5</v>
      </c>
      <c r="J64" s="8">
        <v>284446.5</v>
      </c>
      <c r="K64" s="8">
        <v>294441.94</v>
      </c>
      <c r="L64" s="49" t="s">
        <v>674</v>
      </c>
      <c r="M64" s="49"/>
      <c r="N64" s="50"/>
      <c r="O64" s="50"/>
      <c r="P64" s="8">
        <v>5720.26</v>
      </c>
      <c r="Q64" s="49" t="s">
        <v>675</v>
      </c>
      <c r="R64" s="49"/>
      <c r="S64" s="9"/>
    </row>
    <row r="65" spans="1:19" ht="11.1" customHeight="1" x14ac:dyDescent="0.2">
      <c r="A65" s="51" t="s">
        <v>223</v>
      </c>
      <c r="B65" s="51"/>
      <c r="C65" s="51"/>
      <c r="D65" s="51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</row>
    <row r="66" spans="1:19" ht="11.85" customHeight="1" x14ac:dyDescent="0.2">
      <c r="A66" s="5"/>
      <c r="B66" s="53" t="s">
        <v>224</v>
      </c>
      <c r="C66" s="53"/>
      <c r="D66" s="53"/>
      <c r="E66" s="53"/>
      <c r="F66" s="6"/>
      <c r="G66" s="7">
        <v>0</v>
      </c>
      <c r="H66" s="8" t="s">
        <v>145</v>
      </c>
      <c r="I66" s="8">
        <v>1012143.41</v>
      </c>
      <c r="J66" s="8">
        <v>1012143.41</v>
      </c>
      <c r="K66" s="8">
        <v>1012110.84</v>
      </c>
      <c r="L66" s="49" t="s">
        <v>356</v>
      </c>
      <c r="M66" s="49"/>
      <c r="N66" s="50"/>
      <c r="O66" s="50"/>
      <c r="P66" s="8">
        <v>10599.96</v>
      </c>
      <c r="Q66" s="49" t="s">
        <v>676</v>
      </c>
      <c r="R66" s="49"/>
      <c r="S66" s="9"/>
    </row>
    <row r="67" spans="1:19" ht="11.85" customHeight="1" x14ac:dyDescent="0.2">
      <c r="A67" s="48" t="s">
        <v>225</v>
      </c>
      <c r="B67" s="48"/>
      <c r="C67" s="48"/>
      <c r="D67" s="48"/>
      <c r="E67" s="48"/>
      <c r="F67" s="6"/>
      <c r="G67" s="7">
        <v>0</v>
      </c>
      <c r="H67" s="8" t="s">
        <v>145</v>
      </c>
      <c r="I67" s="8">
        <v>1012143.41</v>
      </c>
      <c r="J67" s="8">
        <v>1012143.41</v>
      </c>
      <c r="K67" s="8">
        <v>1012110.84</v>
      </c>
      <c r="L67" s="49" t="s">
        <v>356</v>
      </c>
      <c r="M67" s="49"/>
      <c r="N67" s="50"/>
      <c r="O67" s="50"/>
      <c r="P67" s="8">
        <v>10599.96</v>
      </c>
      <c r="Q67" s="49" t="s">
        <v>676</v>
      </c>
      <c r="R67" s="49"/>
      <c r="S67" s="9"/>
    </row>
    <row r="68" spans="1:19" ht="11.85" customHeight="1" x14ac:dyDescent="0.2">
      <c r="A68" s="51" t="s">
        <v>223</v>
      </c>
      <c r="B68" s="51"/>
      <c r="C68" s="51"/>
      <c r="D68" s="51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</row>
    <row r="69" spans="1:19" ht="11.1" customHeight="1" x14ac:dyDescent="0.2">
      <c r="A69" s="5"/>
      <c r="B69" s="53" t="s">
        <v>226</v>
      </c>
      <c r="C69" s="53"/>
      <c r="D69" s="53"/>
      <c r="E69" s="53"/>
      <c r="F69" s="6"/>
      <c r="G69" s="7">
        <v>0</v>
      </c>
      <c r="H69" s="8" t="s">
        <v>145</v>
      </c>
      <c r="I69" s="8">
        <v>111439.79</v>
      </c>
      <c r="J69" s="8">
        <v>111439.79</v>
      </c>
      <c r="K69" s="8">
        <v>118797.46</v>
      </c>
      <c r="L69" s="49" t="s">
        <v>677</v>
      </c>
      <c r="M69" s="49"/>
      <c r="N69" s="50"/>
      <c r="O69" s="50"/>
      <c r="P69" s="8">
        <v>31876.92</v>
      </c>
      <c r="Q69" s="49">
        <v>30516.959999999999</v>
      </c>
      <c r="R69" s="49"/>
      <c r="S69" s="9"/>
    </row>
    <row r="70" spans="1:19" ht="11.85" customHeight="1" x14ac:dyDescent="0.2">
      <c r="A70" s="48" t="s">
        <v>225</v>
      </c>
      <c r="B70" s="48"/>
      <c r="C70" s="48"/>
      <c r="D70" s="48"/>
      <c r="E70" s="48"/>
      <c r="F70" s="6"/>
      <c r="G70" s="7">
        <v>0</v>
      </c>
      <c r="H70" s="8" t="s">
        <v>145</v>
      </c>
      <c r="I70" s="8">
        <v>111439.79</v>
      </c>
      <c r="J70" s="8">
        <v>111439.79</v>
      </c>
      <c r="K70" s="8">
        <v>118797.46</v>
      </c>
      <c r="L70" s="49" t="s">
        <v>677</v>
      </c>
      <c r="M70" s="49"/>
      <c r="N70" s="50"/>
      <c r="O70" s="50"/>
      <c r="P70" s="8">
        <v>31876.92</v>
      </c>
      <c r="Q70" s="49">
        <v>30516.959999999999</v>
      </c>
      <c r="R70" s="49"/>
      <c r="S70" s="9"/>
    </row>
    <row r="71" spans="1:19" ht="11.85" customHeight="1" x14ac:dyDescent="0.2">
      <c r="A71" s="51" t="s">
        <v>223</v>
      </c>
      <c r="B71" s="51"/>
      <c r="C71" s="51"/>
      <c r="D71" s="51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</row>
    <row r="72" spans="1:19" ht="11.85" customHeight="1" x14ac:dyDescent="0.2">
      <c r="A72" s="5"/>
      <c r="B72" s="53" t="s">
        <v>227</v>
      </c>
      <c r="C72" s="53"/>
      <c r="D72" s="53"/>
      <c r="E72" s="53"/>
      <c r="F72" s="6"/>
      <c r="G72" s="7">
        <v>0</v>
      </c>
      <c r="H72" s="8" t="s">
        <v>145</v>
      </c>
      <c r="I72" s="8">
        <v>271885.06</v>
      </c>
      <c r="J72" s="8">
        <v>271885.06</v>
      </c>
      <c r="K72" s="8">
        <v>245670.07</v>
      </c>
      <c r="L72" s="49" t="s">
        <v>678</v>
      </c>
      <c r="M72" s="49"/>
      <c r="N72" s="50"/>
      <c r="O72" s="50"/>
      <c r="P72" s="8">
        <v>26214.99</v>
      </c>
      <c r="Q72" s="49">
        <v>6092.45</v>
      </c>
      <c r="R72" s="49"/>
      <c r="S72" s="9"/>
    </row>
    <row r="73" spans="1:19" ht="11.1" customHeight="1" x14ac:dyDescent="0.2">
      <c r="A73" s="48" t="s">
        <v>225</v>
      </c>
      <c r="B73" s="48"/>
      <c r="C73" s="48"/>
      <c r="D73" s="48"/>
      <c r="E73" s="48"/>
      <c r="F73" s="6"/>
      <c r="G73" s="7">
        <v>0</v>
      </c>
      <c r="H73" s="8" t="s">
        <v>145</v>
      </c>
      <c r="I73" s="8">
        <v>271885.06</v>
      </c>
      <c r="J73" s="8">
        <v>271885.06</v>
      </c>
      <c r="K73" s="8">
        <v>245670.07</v>
      </c>
      <c r="L73" s="49" t="s">
        <v>678</v>
      </c>
      <c r="M73" s="49"/>
      <c r="N73" s="50"/>
      <c r="O73" s="50"/>
      <c r="P73" s="8">
        <v>26214.99</v>
      </c>
      <c r="Q73" s="49">
        <v>6092.45</v>
      </c>
      <c r="R73" s="49"/>
      <c r="S73" s="9"/>
    </row>
    <row r="74" spans="1:19" ht="11.85" customHeight="1" x14ac:dyDescent="0.2">
      <c r="A74" s="51" t="s">
        <v>223</v>
      </c>
      <c r="B74" s="51"/>
      <c r="C74" s="51"/>
      <c r="D74" s="51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</row>
    <row r="75" spans="1:19" ht="11.85" customHeight="1" x14ac:dyDescent="0.2">
      <c r="A75" s="5"/>
      <c r="B75" s="53" t="s">
        <v>228</v>
      </c>
      <c r="C75" s="53"/>
      <c r="D75" s="53"/>
      <c r="E75" s="53"/>
      <c r="F75" s="6"/>
      <c r="G75" s="7">
        <v>0</v>
      </c>
      <c r="H75" s="8" t="s">
        <v>145</v>
      </c>
      <c r="I75" s="8">
        <v>194443.03</v>
      </c>
      <c r="J75" s="8">
        <v>194443.03</v>
      </c>
      <c r="K75" s="8">
        <v>210107.98</v>
      </c>
      <c r="L75" s="49" t="s">
        <v>679</v>
      </c>
      <c r="M75" s="49"/>
      <c r="N75" s="50"/>
      <c r="O75" s="50"/>
      <c r="P75" s="8">
        <v>2573.81</v>
      </c>
      <c r="Q75" s="49">
        <v>5307.29</v>
      </c>
      <c r="R75" s="49"/>
      <c r="S75" s="9"/>
    </row>
    <row r="76" spans="1:19" ht="11.85" customHeight="1" x14ac:dyDescent="0.2">
      <c r="A76" s="48" t="s">
        <v>225</v>
      </c>
      <c r="B76" s="48"/>
      <c r="C76" s="48"/>
      <c r="D76" s="48"/>
      <c r="E76" s="48"/>
      <c r="F76" s="6"/>
      <c r="G76" s="7">
        <v>0</v>
      </c>
      <c r="H76" s="8" t="s">
        <v>145</v>
      </c>
      <c r="I76" s="8">
        <v>194443.03</v>
      </c>
      <c r="J76" s="8">
        <v>194443.03</v>
      </c>
      <c r="K76" s="8">
        <v>210107.98</v>
      </c>
      <c r="L76" s="49" t="s">
        <v>679</v>
      </c>
      <c r="M76" s="49"/>
      <c r="N76" s="50"/>
      <c r="O76" s="50"/>
      <c r="P76" s="8">
        <v>2573.81</v>
      </c>
      <c r="Q76" s="49">
        <v>5307.29</v>
      </c>
      <c r="R76" s="49"/>
      <c r="S76" s="9"/>
    </row>
    <row r="77" spans="1:19" ht="11.1" customHeight="1" x14ac:dyDescent="0.2">
      <c r="A77" s="51" t="s">
        <v>229</v>
      </c>
      <c r="B77" s="51"/>
      <c r="C77" s="51"/>
      <c r="D77" s="51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</row>
    <row r="78" spans="1:19" ht="11.85" customHeight="1" x14ac:dyDescent="0.2">
      <c r="A78" s="5"/>
      <c r="B78" s="53" t="s">
        <v>230</v>
      </c>
      <c r="C78" s="53"/>
      <c r="D78" s="53"/>
      <c r="E78" s="53"/>
      <c r="F78" s="6"/>
      <c r="G78" s="7">
        <v>0</v>
      </c>
      <c r="H78" s="8">
        <v>-37097.449999999997</v>
      </c>
      <c r="I78" s="8">
        <v>596797.5</v>
      </c>
      <c r="J78" s="8">
        <v>596797.5</v>
      </c>
      <c r="K78" s="8">
        <v>769141.63</v>
      </c>
      <c r="L78" s="49" t="s">
        <v>680</v>
      </c>
      <c r="M78" s="49"/>
      <c r="N78" s="50"/>
      <c r="O78" s="50"/>
      <c r="P78" s="8">
        <v>190293.71</v>
      </c>
      <c r="Q78" s="49">
        <v>300173.45</v>
      </c>
      <c r="R78" s="49"/>
      <c r="S78" s="9"/>
    </row>
    <row r="79" spans="1:19" ht="11.85" customHeight="1" x14ac:dyDescent="0.2">
      <c r="A79" s="48" t="s">
        <v>231</v>
      </c>
      <c r="B79" s="48"/>
      <c r="C79" s="48"/>
      <c r="D79" s="48"/>
      <c r="E79" s="48"/>
      <c r="F79" s="6"/>
      <c r="G79" s="7">
        <v>0</v>
      </c>
      <c r="H79" s="8">
        <v>-37097.449999999997</v>
      </c>
      <c r="I79" s="8">
        <v>596797.5</v>
      </c>
      <c r="J79" s="8">
        <v>596797.5</v>
      </c>
      <c r="K79" s="8">
        <v>769141.63</v>
      </c>
      <c r="L79" s="49" t="s">
        <v>680</v>
      </c>
      <c r="M79" s="49"/>
      <c r="N79" s="50"/>
      <c r="O79" s="50"/>
      <c r="P79" s="8">
        <v>190293.71</v>
      </c>
      <c r="Q79" s="49">
        <v>300173.45</v>
      </c>
      <c r="R79" s="49"/>
      <c r="S79" s="9"/>
    </row>
    <row r="80" spans="1:19" ht="11.85" customHeight="1" x14ac:dyDescent="0.2">
      <c r="A80" s="51" t="s">
        <v>232</v>
      </c>
      <c r="B80" s="51"/>
      <c r="C80" s="51"/>
      <c r="D80" s="51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</row>
    <row r="81" spans="1:19" ht="11.1" customHeight="1" x14ac:dyDescent="0.2">
      <c r="A81" s="5"/>
      <c r="B81" s="53" t="s">
        <v>233</v>
      </c>
      <c r="C81" s="53"/>
      <c r="D81" s="53"/>
      <c r="E81" s="53"/>
      <c r="F81" s="6"/>
      <c r="G81" s="7">
        <v>0</v>
      </c>
      <c r="H81" s="8" t="s">
        <v>145</v>
      </c>
      <c r="I81" s="8">
        <v>156964.81</v>
      </c>
      <c r="J81" s="8">
        <v>156964.81</v>
      </c>
      <c r="K81" s="8">
        <v>196893.46</v>
      </c>
      <c r="L81" s="49" t="s">
        <v>681</v>
      </c>
      <c r="M81" s="49"/>
      <c r="N81" s="50"/>
      <c r="O81" s="50"/>
      <c r="P81" s="8">
        <v>2771.41</v>
      </c>
      <c r="Q81" s="49">
        <v>10148.709999999999</v>
      </c>
      <c r="R81" s="49"/>
      <c r="S81" s="9"/>
    </row>
    <row r="82" spans="1:19" ht="11.85" customHeight="1" x14ac:dyDescent="0.2">
      <c r="A82" s="48" t="s">
        <v>234</v>
      </c>
      <c r="B82" s="48"/>
      <c r="C82" s="48"/>
      <c r="D82" s="48"/>
      <c r="E82" s="48"/>
      <c r="F82" s="6"/>
      <c r="G82" s="7">
        <v>0</v>
      </c>
      <c r="H82" s="8" t="s">
        <v>145</v>
      </c>
      <c r="I82" s="8">
        <v>156964.81</v>
      </c>
      <c r="J82" s="8">
        <v>156964.81</v>
      </c>
      <c r="K82" s="8">
        <v>196893.46</v>
      </c>
      <c r="L82" s="49" t="s">
        <v>681</v>
      </c>
      <c r="M82" s="49"/>
      <c r="N82" s="50"/>
      <c r="O82" s="50"/>
      <c r="P82" s="8">
        <v>2771.41</v>
      </c>
      <c r="Q82" s="49">
        <v>10148.709999999999</v>
      </c>
      <c r="R82" s="49"/>
      <c r="S82" s="9"/>
    </row>
    <row r="83" spans="1:19" ht="11.85" customHeight="1" x14ac:dyDescent="0.2">
      <c r="A83" s="51" t="s">
        <v>237</v>
      </c>
      <c r="B83" s="51"/>
      <c r="C83" s="51"/>
      <c r="D83" s="51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</row>
    <row r="84" spans="1:19" ht="11.85" customHeight="1" x14ac:dyDescent="0.2">
      <c r="A84" s="5"/>
      <c r="B84" s="53" t="s">
        <v>238</v>
      </c>
      <c r="C84" s="53"/>
      <c r="D84" s="53"/>
      <c r="E84" s="53"/>
      <c r="F84" s="6"/>
      <c r="G84" s="7">
        <v>0</v>
      </c>
      <c r="H84" s="8" t="s">
        <v>145</v>
      </c>
      <c r="I84" s="8">
        <v>87644.75</v>
      </c>
      <c r="J84" s="8">
        <v>87644.75</v>
      </c>
      <c r="K84" s="8">
        <v>26904.15</v>
      </c>
      <c r="L84" s="49" t="s">
        <v>682</v>
      </c>
      <c r="M84" s="49"/>
      <c r="N84" s="50"/>
      <c r="O84" s="50"/>
      <c r="P84" s="8">
        <v>60740.6</v>
      </c>
      <c r="Q84" s="49" t="s">
        <v>145</v>
      </c>
      <c r="R84" s="49"/>
      <c r="S84" s="9"/>
    </row>
    <row r="85" spans="1:19" ht="11.1" customHeight="1" x14ac:dyDescent="0.2">
      <c r="A85" s="48" t="s">
        <v>239</v>
      </c>
      <c r="B85" s="48"/>
      <c r="C85" s="48"/>
      <c r="D85" s="48"/>
      <c r="E85" s="48"/>
      <c r="F85" s="6"/>
      <c r="G85" s="7">
        <v>0</v>
      </c>
      <c r="H85" s="8" t="s">
        <v>145</v>
      </c>
      <c r="I85" s="8">
        <v>87644.75</v>
      </c>
      <c r="J85" s="8">
        <v>87644.75</v>
      </c>
      <c r="K85" s="8">
        <v>26904.15</v>
      </c>
      <c r="L85" s="49" t="s">
        <v>682</v>
      </c>
      <c r="M85" s="49"/>
      <c r="N85" s="50"/>
      <c r="O85" s="50"/>
      <c r="P85" s="8">
        <v>60740.6</v>
      </c>
      <c r="Q85" s="49" t="s">
        <v>145</v>
      </c>
      <c r="R85" s="49"/>
      <c r="S85" s="9"/>
    </row>
    <row r="86" spans="1:19" ht="11.85" customHeight="1" x14ac:dyDescent="0.2">
      <c r="A86" s="51" t="s">
        <v>243</v>
      </c>
      <c r="B86" s="51"/>
      <c r="C86" s="51"/>
      <c r="D86" s="51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</row>
    <row r="87" spans="1:19" ht="11.85" customHeight="1" x14ac:dyDescent="0.2">
      <c r="A87" s="5"/>
      <c r="B87" s="53" t="s">
        <v>244</v>
      </c>
      <c r="C87" s="53"/>
      <c r="D87" s="53"/>
      <c r="E87" s="53"/>
      <c r="F87" s="6"/>
      <c r="G87" s="7">
        <v>0</v>
      </c>
      <c r="H87" s="8" t="s">
        <v>145</v>
      </c>
      <c r="I87" s="8">
        <v>109367.61</v>
      </c>
      <c r="J87" s="8">
        <v>109367.61</v>
      </c>
      <c r="K87" s="8">
        <v>86972.1</v>
      </c>
      <c r="L87" s="49" t="s">
        <v>683</v>
      </c>
      <c r="M87" s="49"/>
      <c r="N87" s="50"/>
      <c r="O87" s="50"/>
      <c r="P87" s="8">
        <v>22395.51</v>
      </c>
      <c r="Q87" s="49" t="s">
        <v>145</v>
      </c>
      <c r="R87" s="49"/>
      <c r="S87" s="9"/>
    </row>
    <row r="88" spans="1:19" ht="11.85" customHeight="1" x14ac:dyDescent="0.2">
      <c r="A88" s="48" t="s">
        <v>245</v>
      </c>
      <c r="B88" s="48"/>
      <c r="C88" s="48"/>
      <c r="D88" s="48"/>
      <c r="E88" s="48"/>
      <c r="F88" s="6"/>
      <c r="G88" s="7">
        <v>0</v>
      </c>
      <c r="H88" s="8" t="s">
        <v>145</v>
      </c>
      <c r="I88" s="8">
        <v>109367.61</v>
      </c>
      <c r="J88" s="8">
        <v>109367.61</v>
      </c>
      <c r="K88" s="8">
        <v>86972.1</v>
      </c>
      <c r="L88" s="49" t="s">
        <v>683</v>
      </c>
      <c r="M88" s="49"/>
      <c r="N88" s="50"/>
      <c r="O88" s="50"/>
      <c r="P88" s="8">
        <v>22395.51</v>
      </c>
      <c r="Q88" s="49" t="s">
        <v>145</v>
      </c>
      <c r="R88" s="49"/>
      <c r="S88" s="9"/>
    </row>
    <row r="89" spans="1:19" ht="11.1" customHeight="1" x14ac:dyDescent="0.2">
      <c r="A89" s="51" t="s">
        <v>255</v>
      </c>
      <c r="B89" s="51"/>
      <c r="C89" s="51"/>
      <c r="D89" s="51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</row>
    <row r="90" spans="1:19" ht="11.85" customHeight="1" x14ac:dyDescent="0.2">
      <c r="A90" s="5"/>
      <c r="B90" s="53" t="s">
        <v>256</v>
      </c>
      <c r="C90" s="53"/>
      <c r="D90" s="53"/>
      <c r="E90" s="53"/>
      <c r="F90" s="6"/>
      <c r="G90" s="7">
        <v>0</v>
      </c>
      <c r="H90" s="8" t="s">
        <v>145</v>
      </c>
      <c r="I90" s="8">
        <v>3783139.79</v>
      </c>
      <c r="J90" s="8">
        <v>3783139.79</v>
      </c>
      <c r="K90" s="8">
        <v>3258393.34</v>
      </c>
      <c r="L90" s="49" t="s">
        <v>684</v>
      </c>
      <c r="M90" s="49"/>
      <c r="N90" s="50"/>
      <c r="O90" s="50"/>
      <c r="P90" s="8">
        <v>550298</v>
      </c>
      <c r="Q90" s="49">
        <v>203904</v>
      </c>
      <c r="R90" s="49"/>
      <c r="S90" s="9"/>
    </row>
    <row r="91" spans="1:19" ht="11.1" customHeight="1" x14ac:dyDescent="0.2">
      <c r="A91" s="48" t="s">
        <v>257</v>
      </c>
      <c r="B91" s="48"/>
      <c r="C91" s="48"/>
      <c r="D91" s="48"/>
      <c r="E91" s="48"/>
      <c r="F91" s="6"/>
      <c r="G91" s="7">
        <v>0</v>
      </c>
      <c r="H91" s="8" t="s">
        <v>145</v>
      </c>
      <c r="I91" s="8">
        <v>3783139.79</v>
      </c>
      <c r="J91" s="8">
        <v>3783139.79</v>
      </c>
      <c r="K91" s="8">
        <v>3258393.34</v>
      </c>
      <c r="L91" s="49" t="s">
        <v>684</v>
      </c>
      <c r="M91" s="49"/>
      <c r="N91" s="50"/>
      <c r="O91" s="50"/>
      <c r="P91" s="8">
        <v>550298</v>
      </c>
      <c r="Q91" s="49">
        <v>203904</v>
      </c>
      <c r="R91" s="49"/>
      <c r="S91" s="9"/>
    </row>
    <row r="92" spans="1:19" ht="11.85" customHeight="1" x14ac:dyDescent="0.2">
      <c r="A92" s="51" t="s">
        <v>258</v>
      </c>
      <c r="B92" s="51"/>
      <c r="C92" s="51"/>
      <c r="D92" s="51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</row>
    <row r="93" spans="1:19" ht="11.85" customHeight="1" x14ac:dyDescent="0.2">
      <c r="A93" s="5"/>
      <c r="B93" s="53" t="s">
        <v>259</v>
      </c>
      <c r="C93" s="53"/>
      <c r="D93" s="53"/>
      <c r="E93" s="53"/>
      <c r="F93" s="6"/>
      <c r="G93" s="7">
        <v>0</v>
      </c>
      <c r="H93" s="8" t="s">
        <v>145</v>
      </c>
      <c r="I93" s="8">
        <v>108613.5</v>
      </c>
      <c r="J93" s="8">
        <v>108613.5</v>
      </c>
      <c r="K93" s="8">
        <v>102494.42</v>
      </c>
      <c r="L93" s="49" t="s">
        <v>685</v>
      </c>
      <c r="M93" s="49"/>
      <c r="N93" s="50"/>
      <c r="O93" s="50"/>
      <c r="P93" s="8">
        <v>6941.56</v>
      </c>
      <c r="Q93" s="49" t="s">
        <v>686</v>
      </c>
      <c r="R93" s="49"/>
      <c r="S93" s="9"/>
    </row>
    <row r="94" spans="1:19" ht="11.85" customHeight="1" x14ac:dyDescent="0.2">
      <c r="A94" s="48" t="s">
        <v>260</v>
      </c>
      <c r="B94" s="48"/>
      <c r="C94" s="48"/>
      <c r="D94" s="48"/>
      <c r="E94" s="48"/>
      <c r="F94" s="6"/>
      <c r="G94" s="7">
        <v>0</v>
      </c>
      <c r="H94" s="8" t="s">
        <v>145</v>
      </c>
      <c r="I94" s="8">
        <v>108613.5</v>
      </c>
      <c r="J94" s="8">
        <v>108613.5</v>
      </c>
      <c r="K94" s="8">
        <v>102494.42</v>
      </c>
      <c r="L94" s="49" t="s">
        <v>685</v>
      </c>
      <c r="M94" s="49"/>
      <c r="N94" s="50"/>
      <c r="O94" s="50"/>
      <c r="P94" s="8">
        <v>6941.56</v>
      </c>
      <c r="Q94" s="49" t="s">
        <v>686</v>
      </c>
      <c r="R94" s="49"/>
      <c r="S94" s="9"/>
    </row>
    <row r="95" spans="1:19" ht="11.1" customHeight="1" x14ac:dyDescent="0.2">
      <c r="A95" s="51" t="s">
        <v>258</v>
      </c>
      <c r="B95" s="51"/>
      <c r="C95" s="51"/>
      <c r="D95" s="51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</row>
    <row r="96" spans="1:19" ht="11.85" customHeight="1" x14ac:dyDescent="0.2">
      <c r="A96" s="5"/>
      <c r="B96" s="53" t="s">
        <v>262</v>
      </c>
      <c r="C96" s="53"/>
      <c r="D96" s="53"/>
      <c r="E96" s="53"/>
      <c r="F96" s="6"/>
      <c r="G96" s="7">
        <v>0</v>
      </c>
      <c r="H96" s="8" t="s">
        <v>145</v>
      </c>
      <c r="I96" s="8">
        <v>72362.720000000001</v>
      </c>
      <c r="J96" s="8">
        <v>72362.720000000001</v>
      </c>
      <c r="K96" s="8">
        <v>63808.11</v>
      </c>
      <c r="L96" s="49" t="s">
        <v>687</v>
      </c>
      <c r="M96" s="49"/>
      <c r="N96" s="50"/>
      <c r="O96" s="50"/>
      <c r="P96" s="8">
        <v>8554.61</v>
      </c>
      <c r="Q96" s="49" t="s">
        <v>145</v>
      </c>
      <c r="R96" s="49"/>
      <c r="S96" s="9"/>
    </row>
    <row r="97" spans="1:19" ht="11.85" customHeight="1" x14ac:dyDescent="0.2">
      <c r="A97" s="48" t="s">
        <v>260</v>
      </c>
      <c r="B97" s="48"/>
      <c r="C97" s="48"/>
      <c r="D97" s="48"/>
      <c r="E97" s="48"/>
      <c r="F97" s="6"/>
      <c r="G97" s="7">
        <v>0</v>
      </c>
      <c r="H97" s="8" t="s">
        <v>145</v>
      </c>
      <c r="I97" s="8">
        <v>72362.720000000001</v>
      </c>
      <c r="J97" s="8">
        <v>72362.720000000001</v>
      </c>
      <c r="K97" s="8">
        <v>63808.11</v>
      </c>
      <c r="L97" s="49" t="s">
        <v>687</v>
      </c>
      <c r="M97" s="49"/>
      <c r="N97" s="50"/>
      <c r="O97" s="50"/>
      <c r="P97" s="8">
        <v>8554.61</v>
      </c>
      <c r="Q97" s="49" t="s">
        <v>145</v>
      </c>
      <c r="R97" s="49"/>
      <c r="S97" s="9"/>
    </row>
    <row r="98" spans="1:19" ht="11.85" customHeight="1" x14ac:dyDescent="0.2">
      <c r="A98" s="51" t="s">
        <v>258</v>
      </c>
      <c r="B98" s="51"/>
      <c r="C98" s="51"/>
      <c r="D98" s="51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</row>
    <row r="99" spans="1:19" ht="11.1" customHeight="1" x14ac:dyDescent="0.2">
      <c r="A99" s="5"/>
      <c r="B99" s="53" t="s">
        <v>265</v>
      </c>
      <c r="C99" s="53"/>
      <c r="D99" s="53"/>
      <c r="E99" s="53"/>
      <c r="F99" s="6"/>
      <c r="G99" s="7">
        <v>0</v>
      </c>
      <c r="H99" s="8" t="s">
        <v>145</v>
      </c>
      <c r="I99" s="8">
        <v>493327.16</v>
      </c>
      <c r="J99" s="8">
        <v>493327.16</v>
      </c>
      <c r="K99" s="8">
        <v>744016.81</v>
      </c>
      <c r="L99" s="49" t="s">
        <v>688</v>
      </c>
      <c r="M99" s="49"/>
      <c r="N99" s="50"/>
      <c r="O99" s="50"/>
      <c r="P99" s="8">
        <v>5100.38</v>
      </c>
      <c r="Q99" s="49">
        <v>255174.41</v>
      </c>
      <c r="R99" s="49"/>
      <c r="S99" s="9"/>
    </row>
    <row r="100" spans="1:19" ht="11.85" customHeight="1" x14ac:dyDescent="0.2">
      <c r="A100" s="48" t="s">
        <v>260</v>
      </c>
      <c r="B100" s="48"/>
      <c r="C100" s="48"/>
      <c r="D100" s="48"/>
      <c r="E100" s="48"/>
      <c r="F100" s="6"/>
      <c r="G100" s="7">
        <v>0</v>
      </c>
      <c r="H100" s="8" t="s">
        <v>145</v>
      </c>
      <c r="I100" s="8">
        <v>493327.16</v>
      </c>
      <c r="J100" s="8">
        <v>493327.16</v>
      </c>
      <c r="K100" s="8">
        <v>744016.81</v>
      </c>
      <c r="L100" s="49" t="s">
        <v>688</v>
      </c>
      <c r="M100" s="49"/>
      <c r="N100" s="50"/>
      <c r="O100" s="50"/>
      <c r="P100" s="8">
        <v>5100.38</v>
      </c>
      <c r="Q100" s="49">
        <v>255174.41</v>
      </c>
      <c r="R100" s="49"/>
      <c r="S100" s="9"/>
    </row>
    <row r="101" spans="1:19" ht="11.85" customHeight="1" x14ac:dyDescent="0.2">
      <c r="A101" s="51" t="s">
        <v>258</v>
      </c>
      <c r="B101" s="51"/>
      <c r="C101" s="51"/>
      <c r="D101" s="51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</row>
    <row r="102" spans="1:19" ht="11.85" customHeight="1" x14ac:dyDescent="0.2">
      <c r="A102" s="5"/>
      <c r="B102" s="53" t="s">
        <v>266</v>
      </c>
      <c r="C102" s="53"/>
      <c r="D102" s="53"/>
      <c r="E102" s="53"/>
      <c r="F102" s="6"/>
      <c r="G102" s="7">
        <v>0</v>
      </c>
      <c r="H102" s="8" t="s">
        <v>145</v>
      </c>
      <c r="I102" s="8">
        <v>5933.2</v>
      </c>
      <c r="J102" s="8">
        <v>5933.2</v>
      </c>
      <c r="K102" s="8">
        <v>6145.1</v>
      </c>
      <c r="L102" s="49" t="s">
        <v>358</v>
      </c>
      <c r="M102" s="49"/>
      <c r="N102" s="50"/>
      <c r="O102" s="50"/>
      <c r="P102" s="8" t="s">
        <v>145</v>
      </c>
      <c r="Q102" s="49" t="s">
        <v>359</v>
      </c>
      <c r="R102" s="49"/>
      <c r="S102" s="9"/>
    </row>
    <row r="103" spans="1:19" ht="11.1" customHeight="1" x14ac:dyDescent="0.2">
      <c r="A103" s="48" t="s">
        <v>260</v>
      </c>
      <c r="B103" s="48"/>
      <c r="C103" s="48"/>
      <c r="D103" s="48"/>
      <c r="E103" s="48"/>
      <c r="F103" s="6"/>
      <c r="G103" s="7">
        <v>0</v>
      </c>
      <c r="H103" s="8" t="s">
        <v>145</v>
      </c>
      <c r="I103" s="8">
        <v>5933.2</v>
      </c>
      <c r="J103" s="8">
        <v>5933.2</v>
      </c>
      <c r="K103" s="8">
        <v>6145.1</v>
      </c>
      <c r="L103" s="49" t="s">
        <v>358</v>
      </c>
      <c r="M103" s="49"/>
      <c r="N103" s="50"/>
      <c r="O103" s="50"/>
      <c r="P103" s="8" t="s">
        <v>145</v>
      </c>
      <c r="Q103" s="49" t="s">
        <v>359</v>
      </c>
      <c r="R103" s="49"/>
      <c r="S103" s="9"/>
    </row>
    <row r="104" spans="1:19" ht="11.85" customHeight="1" x14ac:dyDescent="0.2">
      <c r="A104" s="51" t="s">
        <v>258</v>
      </c>
      <c r="B104" s="51"/>
      <c r="C104" s="51"/>
      <c r="D104" s="51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</row>
    <row r="105" spans="1:19" ht="11.85" customHeight="1" x14ac:dyDescent="0.2">
      <c r="A105" s="5"/>
      <c r="B105" s="53" t="s">
        <v>267</v>
      </c>
      <c r="C105" s="53"/>
      <c r="D105" s="53"/>
      <c r="E105" s="53"/>
      <c r="F105" s="6"/>
      <c r="G105" s="7">
        <v>0</v>
      </c>
      <c r="H105" s="8" t="s">
        <v>145</v>
      </c>
      <c r="I105" s="8">
        <v>349667.79</v>
      </c>
      <c r="J105" s="8">
        <v>349667.79</v>
      </c>
      <c r="K105" s="8">
        <v>345932.31</v>
      </c>
      <c r="L105" s="49" t="s">
        <v>529</v>
      </c>
      <c r="M105" s="49"/>
      <c r="N105" s="50"/>
      <c r="O105" s="50"/>
      <c r="P105" s="8">
        <v>5396.44</v>
      </c>
      <c r="Q105" s="49" t="s">
        <v>145</v>
      </c>
      <c r="R105" s="49"/>
      <c r="S105" s="9"/>
    </row>
    <row r="106" spans="1:19" ht="11.85" customHeight="1" x14ac:dyDescent="0.2">
      <c r="A106" s="48" t="s">
        <v>260</v>
      </c>
      <c r="B106" s="48"/>
      <c r="C106" s="48"/>
      <c r="D106" s="48"/>
      <c r="E106" s="48"/>
      <c r="F106" s="6"/>
      <c r="G106" s="7">
        <v>0</v>
      </c>
      <c r="H106" s="8" t="s">
        <v>145</v>
      </c>
      <c r="I106" s="8">
        <v>349667.79</v>
      </c>
      <c r="J106" s="8">
        <v>349667.79</v>
      </c>
      <c r="K106" s="8">
        <v>345932.31</v>
      </c>
      <c r="L106" s="49" t="s">
        <v>529</v>
      </c>
      <c r="M106" s="49"/>
      <c r="N106" s="50"/>
      <c r="O106" s="50"/>
      <c r="P106" s="8">
        <v>5396.44</v>
      </c>
      <c r="Q106" s="49" t="s">
        <v>145</v>
      </c>
      <c r="R106" s="49"/>
      <c r="S106" s="9"/>
    </row>
    <row r="107" spans="1:19" ht="11.1" customHeight="1" x14ac:dyDescent="0.2">
      <c r="A107" s="51" t="s">
        <v>269</v>
      </c>
      <c r="B107" s="51"/>
      <c r="C107" s="51"/>
      <c r="D107" s="51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</row>
    <row r="108" spans="1:19" ht="11.85" customHeight="1" x14ac:dyDescent="0.2">
      <c r="A108" s="5"/>
      <c r="B108" s="53" t="s">
        <v>270</v>
      </c>
      <c r="C108" s="53"/>
      <c r="D108" s="53"/>
      <c r="E108" s="53"/>
      <c r="F108" s="6"/>
      <c r="G108" s="7">
        <v>0</v>
      </c>
      <c r="H108" s="8" t="s">
        <v>145</v>
      </c>
      <c r="I108" s="8">
        <v>877011.78</v>
      </c>
      <c r="J108" s="8">
        <v>877011.78</v>
      </c>
      <c r="K108" s="8">
        <v>786082.18</v>
      </c>
      <c r="L108" s="49" t="s">
        <v>689</v>
      </c>
      <c r="M108" s="49"/>
      <c r="N108" s="50"/>
      <c r="O108" s="50"/>
      <c r="P108" s="8">
        <v>98395.199999999997</v>
      </c>
      <c r="Q108" s="49">
        <v>9089.2999999999993</v>
      </c>
      <c r="R108" s="49"/>
      <c r="S108" s="9"/>
    </row>
    <row r="109" spans="1:19" ht="11.85" customHeight="1" x14ac:dyDescent="0.2">
      <c r="A109" s="48" t="s">
        <v>271</v>
      </c>
      <c r="B109" s="48"/>
      <c r="C109" s="48"/>
      <c r="D109" s="48"/>
      <c r="E109" s="48"/>
      <c r="F109" s="6"/>
      <c r="G109" s="7">
        <v>0</v>
      </c>
      <c r="H109" s="8" t="s">
        <v>145</v>
      </c>
      <c r="I109" s="8">
        <v>877011.78</v>
      </c>
      <c r="J109" s="8">
        <v>877011.78</v>
      </c>
      <c r="K109" s="8">
        <v>786082.18</v>
      </c>
      <c r="L109" s="49" t="s">
        <v>689</v>
      </c>
      <c r="M109" s="49"/>
      <c r="N109" s="50"/>
      <c r="O109" s="50"/>
      <c r="P109" s="8">
        <v>98395.199999999997</v>
      </c>
      <c r="Q109" s="49">
        <v>9089.2999999999993</v>
      </c>
      <c r="R109" s="49"/>
      <c r="S109" s="9"/>
    </row>
    <row r="110" spans="1:19" ht="11.85" customHeight="1" x14ac:dyDescent="0.2">
      <c r="A110" s="51" t="s">
        <v>272</v>
      </c>
      <c r="B110" s="51"/>
      <c r="C110" s="51"/>
      <c r="D110" s="51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</row>
    <row r="111" spans="1:19" ht="11.1" customHeight="1" x14ac:dyDescent="0.2">
      <c r="A111" s="5"/>
      <c r="B111" s="53" t="s">
        <v>273</v>
      </c>
      <c r="C111" s="53"/>
      <c r="D111" s="53"/>
      <c r="E111" s="53"/>
      <c r="F111" s="6"/>
      <c r="G111" s="7">
        <v>0</v>
      </c>
      <c r="H111" s="8" t="s">
        <v>145</v>
      </c>
      <c r="I111" s="8">
        <v>126449687.51000001</v>
      </c>
      <c r="J111" s="8">
        <v>126449687.51000001</v>
      </c>
      <c r="K111" s="8">
        <v>119976860.89</v>
      </c>
      <c r="L111" s="49" t="s">
        <v>690</v>
      </c>
      <c r="M111" s="49"/>
      <c r="N111" s="50"/>
      <c r="O111" s="50"/>
      <c r="P111" s="8">
        <v>9729823.3699999992</v>
      </c>
      <c r="Q111" s="49">
        <v>5518575.5999999996</v>
      </c>
      <c r="R111" s="49"/>
      <c r="S111" s="9"/>
    </row>
    <row r="112" spans="1:19" ht="11.85" customHeight="1" x14ac:dyDescent="0.2">
      <c r="A112" s="48" t="s">
        <v>274</v>
      </c>
      <c r="B112" s="48"/>
      <c r="C112" s="48"/>
      <c r="D112" s="48"/>
      <c r="E112" s="48"/>
      <c r="F112" s="6"/>
      <c r="G112" s="7">
        <v>0</v>
      </c>
      <c r="H112" s="8" t="s">
        <v>145</v>
      </c>
      <c r="I112" s="8">
        <v>126449687.51000001</v>
      </c>
      <c r="J112" s="8">
        <v>126449687.51000001</v>
      </c>
      <c r="K112" s="8">
        <v>119976860.89</v>
      </c>
      <c r="L112" s="49" t="s">
        <v>690</v>
      </c>
      <c r="M112" s="49"/>
      <c r="N112" s="50"/>
      <c r="O112" s="50"/>
      <c r="P112" s="8">
        <v>9729823.3699999992</v>
      </c>
      <c r="Q112" s="49">
        <v>5518575.5999999996</v>
      </c>
      <c r="R112" s="49"/>
      <c r="S112" s="9"/>
    </row>
    <row r="113" spans="1:19" ht="11.85" customHeight="1" x14ac:dyDescent="0.2">
      <c r="A113" s="51" t="s">
        <v>283</v>
      </c>
      <c r="B113" s="51"/>
      <c r="C113" s="51"/>
      <c r="D113" s="51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</row>
    <row r="114" spans="1:19" ht="11.85" customHeight="1" x14ac:dyDescent="0.2">
      <c r="A114" s="5"/>
      <c r="B114" s="53" t="s">
        <v>284</v>
      </c>
      <c r="C114" s="53"/>
      <c r="D114" s="53"/>
      <c r="E114" s="53"/>
      <c r="F114" s="6"/>
      <c r="G114" s="7">
        <v>0</v>
      </c>
      <c r="H114" s="8" t="s">
        <v>145</v>
      </c>
      <c r="I114" s="8">
        <v>4645529.54</v>
      </c>
      <c r="J114" s="8">
        <v>4645529.54</v>
      </c>
      <c r="K114" s="8">
        <v>4284597.26</v>
      </c>
      <c r="L114" s="49" t="s">
        <v>691</v>
      </c>
      <c r="M114" s="49"/>
      <c r="N114" s="50"/>
      <c r="O114" s="50"/>
      <c r="P114" s="8">
        <v>1000972.86</v>
      </c>
      <c r="Q114" s="49">
        <v>646942.28</v>
      </c>
      <c r="R114" s="49"/>
      <c r="S114" s="9"/>
    </row>
    <row r="115" spans="1:19" ht="11.1" customHeight="1" x14ac:dyDescent="0.2">
      <c r="A115" s="48" t="s">
        <v>286</v>
      </c>
      <c r="B115" s="48"/>
      <c r="C115" s="48"/>
      <c r="D115" s="48"/>
      <c r="E115" s="48"/>
      <c r="F115" s="6"/>
      <c r="G115" s="7">
        <v>0</v>
      </c>
      <c r="H115" s="8" t="s">
        <v>145</v>
      </c>
      <c r="I115" s="8">
        <v>4645529.54</v>
      </c>
      <c r="J115" s="8">
        <v>4645529.54</v>
      </c>
      <c r="K115" s="8">
        <v>4284597.26</v>
      </c>
      <c r="L115" s="49" t="s">
        <v>691</v>
      </c>
      <c r="M115" s="49"/>
      <c r="N115" s="50"/>
      <c r="O115" s="50"/>
      <c r="P115" s="8">
        <v>1000972.86</v>
      </c>
      <c r="Q115" s="49">
        <v>646942.28</v>
      </c>
      <c r="R115" s="49"/>
      <c r="S115" s="9"/>
    </row>
    <row r="116" spans="1:19" ht="11.85" customHeight="1" x14ac:dyDescent="0.2">
      <c r="A116" s="51" t="s">
        <v>287</v>
      </c>
      <c r="B116" s="51"/>
      <c r="C116" s="51"/>
      <c r="D116" s="51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</row>
    <row r="117" spans="1:19" ht="11.85" customHeight="1" x14ac:dyDescent="0.2">
      <c r="A117" s="5"/>
      <c r="B117" s="53" t="s">
        <v>288</v>
      </c>
      <c r="C117" s="53"/>
      <c r="D117" s="53"/>
      <c r="E117" s="53"/>
      <c r="F117" s="6"/>
      <c r="G117" s="7">
        <v>0</v>
      </c>
      <c r="H117" s="8" t="s">
        <v>145</v>
      </c>
      <c r="I117" s="8">
        <v>185409.32</v>
      </c>
      <c r="J117" s="8">
        <v>185409.32</v>
      </c>
      <c r="K117" s="8">
        <v>181970.36</v>
      </c>
      <c r="L117" s="49" t="s">
        <v>692</v>
      </c>
      <c r="M117" s="49"/>
      <c r="N117" s="50"/>
      <c r="O117" s="50"/>
      <c r="P117" s="8">
        <v>3438.96</v>
      </c>
      <c r="Q117" s="49" t="s">
        <v>145</v>
      </c>
      <c r="R117" s="49"/>
      <c r="S117" s="9"/>
    </row>
    <row r="118" spans="1:19" ht="11.85" customHeight="1" x14ac:dyDescent="0.2">
      <c r="A118" s="48" t="s">
        <v>289</v>
      </c>
      <c r="B118" s="48"/>
      <c r="C118" s="48"/>
      <c r="D118" s="48"/>
      <c r="E118" s="48"/>
      <c r="F118" s="6"/>
      <c r="G118" s="7">
        <v>0</v>
      </c>
      <c r="H118" s="8" t="s">
        <v>145</v>
      </c>
      <c r="I118" s="8">
        <v>185409.32</v>
      </c>
      <c r="J118" s="8">
        <v>185409.32</v>
      </c>
      <c r="K118" s="8">
        <v>181970.36</v>
      </c>
      <c r="L118" s="49" t="s">
        <v>692</v>
      </c>
      <c r="M118" s="49"/>
      <c r="N118" s="50"/>
      <c r="O118" s="50"/>
      <c r="P118" s="8">
        <v>3438.96</v>
      </c>
      <c r="Q118" s="49" t="s">
        <v>145</v>
      </c>
      <c r="R118" s="49"/>
      <c r="S118" s="9"/>
    </row>
    <row r="119" spans="1:19" ht="11.1" customHeight="1" x14ac:dyDescent="0.2">
      <c r="A119" s="51" t="s">
        <v>287</v>
      </c>
      <c r="B119" s="51"/>
      <c r="C119" s="51"/>
      <c r="D119" s="51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</row>
    <row r="120" spans="1:19" ht="11.85" customHeight="1" x14ac:dyDescent="0.2">
      <c r="A120" s="5"/>
      <c r="B120" s="53" t="s">
        <v>290</v>
      </c>
      <c r="C120" s="53"/>
      <c r="D120" s="53"/>
      <c r="E120" s="53"/>
      <c r="F120" s="6"/>
      <c r="G120" s="7">
        <v>0</v>
      </c>
      <c r="H120" s="8" t="s">
        <v>145</v>
      </c>
      <c r="I120" s="8" t="s">
        <v>211</v>
      </c>
      <c r="J120" s="8" t="s">
        <v>211</v>
      </c>
      <c r="K120" s="8" t="s">
        <v>211</v>
      </c>
      <c r="L120" s="49" t="s">
        <v>145</v>
      </c>
      <c r="M120" s="49"/>
      <c r="N120" s="50"/>
      <c r="O120" s="50"/>
      <c r="P120" s="8" t="s">
        <v>145</v>
      </c>
      <c r="Q120" s="49">
        <v>74791.600000000006</v>
      </c>
      <c r="R120" s="49"/>
      <c r="S120" s="9"/>
    </row>
    <row r="121" spans="1:19" ht="11.85" customHeight="1" x14ac:dyDescent="0.2">
      <c r="A121" s="48" t="s">
        <v>289</v>
      </c>
      <c r="B121" s="48"/>
      <c r="C121" s="48"/>
      <c r="D121" s="48"/>
      <c r="E121" s="48"/>
      <c r="F121" s="6"/>
      <c r="G121" s="7">
        <v>0</v>
      </c>
      <c r="H121" s="8" t="s">
        <v>145</v>
      </c>
      <c r="I121" s="8" t="s">
        <v>211</v>
      </c>
      <c r="J121" s="8" t="s">
        <v>211</v>
      </c>
      <c r="K121" s="8" t="s">
        <v>211</v>
      </c>
      <c r="L121" s="49" t="s">
        <v>145</v>
      </c>
      <c r="M121" s="49"/>
      <c r="N121" s="50"/>
      <c r="O121" s="50"/>
      <c r="P121" s="8" t="s">
        <v>145</v>
      </c>
      <c r="Q121" s="49">
        <v>74791.600000000006</v>
      </c>
      <c r="R121" s="49"/>
      <c r="S121" s="9"/>
    </row>
    <row r="122" spans="1:19" ht="11.85" customHeight="1" x14ac:dyDescent="0.2">
      <c r="A122" s="51" t="s">
        <v>287</v>
      </c>
      <c r="B122" s="51"/>
      <c r="C122" s="51"/>
      <c r="D122" s="51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</row>
    <row r="123" spans="1:19" ht="11.1" customHeight="1" x14ac:dyDescent="0.2">
      <c r="A123" s="5"/>
      <c r="B123" s="53" t="s">
        <v>294</v>
      </c>
      <c r="C123" s="53"/>
      <c r="D123" s="53"/>
      <c r="E123" s="53"/>
      <c r="F123" s="6"/>
      <c r="G123" s="7">
        <v>0</v>
      </c>
      <c r="H123" s="8" t="s">
        <v>145</v>
      </c>
      <c r="I123" s="8">
        <v>180658.38</v>
      </c>
      <c r="J123" s="8">
        <v>180658.38</v>
      </c>
      <c r="K123" s="8">
        <v>179907.74</v>
      </c>
      <c r="L123" s="49" t="s">
        <v>693</v>
      </c>
      <c r="M123" s="49"/>
      <c r="N123" s="50"/>
      <c r="O123" s="50"/>
      <c r="P123" s="8">
        <v>1898.4</v>
      </c>
      <c r="Q123" s="49">
        <v>1147.76</v>
      </c>
      <c r="R123" s="49"/>
      <c r="S123" s="9"/>
    </row>
    <row r="124" spans="1:19" ht="11.85" customHeight="1" x14ac:dyDescent="0.2">
      <c r="A124" s="48" t="s">
        <v>289</v>
      </c>
      <c r="B124" s="48"/>
      <c r="C124" s="48"/>
      <c r="D124" s="48"/>
      <c r="E124" s="48"/>
      <c r="F124" s="6"/>
      <c r="G124" s="7">
        <v>0</v>
      </c>
      <c r="H124" s="8" t="s">
        <v>145</v>
      </c>
      <c r="I124" s="8">
        <v>180658.38</v>
      </c>
      <c r="J124" s="8">
        <v>180658.38</v>
      </c>
      <c r="K124" s="8">
        <v>179907.74</v>
      </c>
      <c r="L124" s="49" t="s">
        <v>693</v>
      </c>
      <c r="M124" s="49"/>
      <c r="N124" s="50"/>
      <c r="O124" s="50"/>
      <c r="P124" s="8">
        <v>1898.4</v>
      </c>
      <c r="Q124" s="49">
        <v>1147.76</v>
      </c>
      <c r="R124" s="49"/>
      <c r="S124" s="9"/>
    </row>
    <row r="125" spans="1:19" ht="11.85" customHeight="1" x14ac:dyDescent="0.2">
      <c r="A125" s="51" t="s">
        <v>287</v>
      </c>
      <c r="B125" s="51"/>
      <c r="C125" s="51"/>
      <c r="D125" s="51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</row>
    <row r="126" spans="1:19" ht="11.85" customHeight="1" x14ac:dyDescent="0.2">
      <c r="A126" s="5"/>
      <c r="B126" s="53" t="s">
        <v>295</v>
      </c>
      <c r="C126" s="53"/>
      <c r="D126" s="53"/>
      <c r="E126" s="53"/>
      <c r="F126" s="6"/>
      <c r="G126" s="7">
        <v>0</v>
      </c>
      <c r="H126" s="8" t="s">
        <v>145</v>
      </c>
      <c r="I126" s="8">
        <v>459153.08</v>
      </c>
      <c r="J126" s="8">
        <v>459153.08</v>
      </c>
      <c r="K126" s="8">
        <v>428000.84</v>
      </c>
      <c r="L126" s="49" t="s">
        <v>694</v>
      </c>
      <c r="M126" s="49"/>
      <c r="N126" s="50"/>
      <c r="O126" s="50"/>
      <c r="P126" s="8">
        <v>31152.240000000002</v>
      </c>
      <c r="Q126" s="49" t="s">
        <v>145</v>
      </c>
      <c r="R126" s="49"/>
      <c r="S126" s="9"/>
    </row>
    <row r="127" spans="1:19" ht="11.1" customHeight="1" x14ac:dyDescent="0.2">
      <c r="A127" s="48" t="s">
        <v>289</v>
      </c>
      <c r="B127" s="48"/>
      <c r="C127" s="48"/>
      <c r="D127" s="48"/>
      <c r="E127" s="48"/>
      <c r="F127" s="6"/>
      <c r="G127" s="7">
        <v>0</v>
      </c>
      <c r="H127" s="8" t="s">
        <v>145</v>
      </c>
      <c r="I127" s="8">
        <v>459153.08</v>
      </c>
      <c r="J127" s="8">
        <v>459153.08</v>
      </c>
      <c r="K127" s="8">
        <v>428000.84</v>
      </c>
      <c r="L127" s="49" t="s">
        <v>694</v>
      </c>
      <c r="M127" s="49"/>
      <c r="N127" s="50"/>
      <c r="O127" s="50"/>
      <c r="P127" s="8">
        <v>31152.240000000002</v>
      </c>
      <c r="Q127" s="49" t="s">
        <v>145</v>
      </c>
      <c r="R127" s="49"/>
      <c r="S127" s="9"/>
    </row>
    <row r="128" spans="1:19" ht="11.85" customHeight="1" x14ac:dyDescent="0.2">
      <c r="A128" s="51" t="s">
        <v>287</v>
      </c>
      <c r="B128" s="51"/>
      <c r="C128" s="51"/>
      <c r="D128" s="51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</row>
    <row r="129" spans="1:19" ht="11.85" customHeight="1" x14ac:dyDescent="0.2">
      <c r="A129" s="5"/>
      <c r="B129" s="53" t="s">
        <v>298</v>
      </c>
      <c r="C129" s="53"/>
      <c r="D129" s="53"/>
      <c r="E129" s="53"/>
      <c r="F129" s="6"/>
      <c r="G129" s="7">
        <v>0</v>
      </c>
      <c r="H129" s="8" t="s">
        <v>145</v>
      </c>
      <c r="I129" s="8">
        <v>953683.2</v>
      </c>
      <c r="J129" s="8">
        <v>953683.2</v>
      </c>
      <c r="K129" s="8">
        <v>916668.59</v>
      </c>
      <c r="L129" s="49" t="s">
        <v>695</v>
      </c>
      <c r="M129" s="49"/>
      <c r="N129" s="50"/>
      <c r="O129" s="50"/>
      <c r="P129" s="8">
        <v>73886.3</v>
      </c>
      <c r="Q129" s="49">
        <v>36871.69</v>
      </c>
      <c r="R129" s="49"/>
      <c r="S129" s="9"/>
    </row>
    <row r="130" spans="1:19" ht="11.85" customHeight="1" x14ac:dyDescent="0.2">
      <c r="A130" s="48" t="s">
        <v>289</v>
      </c>
      <c r="B130" s="48"/>
      <c r="C130" s="48"/>
      <c r="D130" s="48"/>
      <c r="E130" s="48"/>
      <c r="F130" s="6"/>
      <c r="G130" s="7">
        <v>0</v>
      </c>
      <c r="H130" s="8" t="s">
        <v>145</v>
      </c>
      <c r="I130" s="8">
        <v>953683.2</v>
      </c>
      <c r="J130" s="8">
        <v>953683.2</v>
      </c>
      <c r="K130" s="8">
        <v>916668.59</v>
      </c>
      <c r="L130" s="49" t="s">
        <v>695</v>
      </c>
      <c r="M130" s="49"/>
      <c r="N130" s="50"/>
      <c r="O130" s="50"/>
      <c r="P130" s="8">
        <v>73886.3</v>
      </c>
      <c r="Q130" s="49">
        <v>36871.69</v>
      </c>
      <c r="R130" s="49"/>
      <c r="S130" s="9"/>
    </row>
    <row r="131" spans="1:19" ht="11.1" customHeight="1" x14ac:dyDescent="0.2">
      <c r="A131" s="51" t="s">
        <v>287</v>
      </c>
      <c r="B131" s="51"/>
      <c r="C131" s="51"/>
      <c r="D131" s="51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</row>
    <row r="132" spans="1:19" ht="11.85" customHeight="1" x14ac:dyDescent="0.2">
      <c r="A132" s="5"/>
      <c r="B132" s="53" t="s">
        <v>299</v>
      </c>
      <c r="C132" s="53"/>
      <c r="D132" s="53"/>
      <c r="E132" s="53"/>
      <c r="F132" s="6"/>
      <c r="G132" s="7">
        <v>0</v>
      </c>
      <c r="H132" s="8" t="s">
        <v>145</v>
      </c>
      <c r="I132" s="8">
        <v>1960070.22</v>
      </c>
      <c r="J132" s="8">
        <v>1960070.22</v>
      </c>
      <c r="K132" s="8">
        <v>1946666</v>
      </c>
      <c r="L132" s="49" t="s">
        <v>393</v>
      </c>
      <c r="M132" s="49"/>
      <c r="N132" s="50"/>
      <c r="O132" s="50"/>
      <c r="P132" s="8">
        <v>34940.519999999997</v>
      </c>
      <c r="Q132" s="49">
        <v>29959</v>
      </c>
      <c r="R132" s="49"/>
      <c r="S132" s="9"/>
    </row>
    <row r="133" spans="1:19" ht="11.1" customHeight="1" x14ac:dyDescent="0.2">
      <c r="A133" s="48" t="s">
        <v>289</v>
      </c>
      <c r="B133" s="48"/>
      <c r="C133" s="48"/>
      <c r="D133" s="48"/>
      <c r="E133" s="48"/>
      <c r="F133" s="6"/>
      <c r="G133" s="7">
        <v>0</v>
      </c>
      <c r="H133" s="8" t="s">
        <v>145</v>
      </c>
      <c r="I133" s="8">
        <v>1960070.22</v>
      </c>
      <c r="J133" s="8">
        <v>1960070.22</v>
      </c>
      <c r="K133" s="8">
        <v>1946666</v>
      </c>
      <c r="L133" s="49" t="s">
        <v>393</v>
      </c>
      <c r="M133" s="49"/>
      <c r="N133" s="50"/>
      <c r="O133" s="50"/>
      <c r="P133" s="8">
        <v>34940.519999999997</v>
      </c>
      <c r="Q133" s="49">
        <v>29959</v>
      </c>
      <c r="R133" s="49"/>
      <c r="S133" s="9"/>
    </row>
    <row r="134" spans="1:19" ht="11.85" customHeight="1" x14ac:dyDescent="0.2">
      <c r="A134" s="51" t="s">
        <v>300</v>
      </c>
      <c r="B134" s="51"/>
      <c r="C134" s="51"/>
      <c r="D134" s="51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</row>
    <row r="135" spans="1:19" ht="11.85" customHeight="1" x14ac:dyDescent="0.2">
      <c r="A135" s="5"/>
      <c r="B135" s="53" t="s">
        <v>301</v>
      </c>
      <c r="C135" s="53"/>
      <c r="D135" s="53"/>
      <c r="E135" s="53"/>
      <c r="F135" s="6"/>
      <c r="G135" s="7">
        <v>0</v>
      </c>
      <c r="H135" s="8" t="s">
        <v>145</v>
      </c>
      <c r="I135" s="8">
        <v>1812066.38</v>
      </c>
      <c r="J135" s="8">
        <v>1812066.38</v>
      </c>
      <c r="K135" s="8">
        <v>1642869.93</v>
      </c>
      <c r="L135" s="49" t="s">
        <v>535</v>
      </c>
      <c r="M135" s="49"/>
      <c r="N135" s="50"/>
      <c r="O135" s="50"/>
      <c r="P135" s="8">
        <v>255564.19</v>
      </c>
      <c r="Q135" s="49">
        <v>69218.14</v>
      </c>
      <c r="R135" s="49"/>
      <c r="S135" s="9"/>
    </row>
    <row r="136" spans="1:19" ht="11.85" customHeight="1" x14ac:dyDescent="0.2">
      <c r="A136" s="48" t="s">
        <v>302</v>
      </c>
      <c r="B136" s="48"/>
      <c r="C136" s="48"/>
      <c r="D136" s="48"/>
      <c r="E136" s="48"/>
      <c r="F136" s="6"/>
      <c r="G136" s="7">
        <v>0</v>
      </c>
      <c r="H136" s="8" t="s">
        <v>145</v>
      </c>
      <c r="I136" s="8">
        <v>1812066.38</v>
      </c>
      <c r="J136" s="8">
        <v>1812066.38</v>
      </c>
      <c r="K136" s="8">
        <v>1642869.93</v>
      </c>
      <c r="L136" s="49" t="s">
        <v>535</v>
      </c>
      <c r="M136" s="49"/>
      <c r="N136" s="50"/>
      <c r="O136" s="50"/>
      <c r="P136" s="8">
        <v>255564.19</v>
      </c>
      <c r="Q136" s="49">
        <v>69218.14</v>
      </c>
      <c r="R136" s="49"/>
      <c r="S136" s="9"/>
    </row>
    <row r="137" spans="1:19" ht="11.1" customHeight="1" x14ac:dyDescent="0.2">
      <c r="A137" s="51" t="s">
        <v>303</v>
      </c>
      <c r="B137" s="51"/>
      <c r="C137" s="51"/>
      <c r="D137" s="51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</row>
    <row r="138" spans="1:19" ht="11.85" customHeight="1" x14ac:dyDescent="0.2">
      <c r="A138" s="5"/>
      <c r="B138" s="53" t="s">
        <v>306</v>
      </c>
      <c r="C138" s="53"/>
      <c r="D138" s="53"/>
      <c r="E138" s="53"/>
      <c r="F138" s="6"/>
      <c r="G138" s="7">
        <v>0</v>
      </c>
      <c r="H138" s="8" t="s">
        <v>145</v>
      </c>
      <c r="I138" s="8">
        <v>167871.72</v>
      </c>
      <c r="J138" s="8">
        <v>167871.72</v>
      </c>
      <c r="K138" s="8">
        <v>162145.34</v>
      </c>
      <c r="L138" s="49" t="s">
        <v>696</v>
      </c>
      <c r="M138" s="49"/>
      <c r="N138" s="50"/>
      <c r="O138" s="50"/>
      <c r="P138" s="8">
        <v>5726.38</v>
      </c>
      <c r="Q138" s="49" t="s">
        <v>145</v>
      </c>
      <c r="R138" s="49"/>
      <c r="S138" s="9"/>
    </row>
    <row r="139" spans="1:19" ht="11.85" customHeight="1" x14ac:dyDescent="0.2">
      <c r="A139" s="48" t="s">
        <v>305</v>
      </c>
      <c r="B139" s="48"/>
      <c r="C139" s="48"/>
      <c r="D139" s="48"/>
      <c r="E139" s="48"/>
      <c r="F139" s="6"/>
      <c r="G139" s="7">
        <v>0</v>
      </c>
      <c r="H139" s="8" t="s">
        <v>145</v>
      </c>
      <c r="I139" s="8">
        <v>167871.72</v>
      </c>
      <c r="J139" s="8">
        <v>167871.72</v>
      </c>
      <c r="K139" s="8">
        <v>162145.34</v>
      </c>
      <c r="L139" s="49" t="s">
        <v>696</v>
      </c>
      <c r="M139" s="49"/>
      <c r="N139" s="50"/>
      <c r="O139" s="50"/>
      <c r="P139" s="8">
        <v>5726.38</v>
      </c>
      <c r="Q139" s="49" t="s">
        <v>145</v>
      </c>
      <c r="R139" s="49"/>
      <c r="S139" s="9"/>
    </row>
    <row r="140" spans="1:19" ht="11.85" customHeight="1" x14ac:dyDescent="0.2">
      <c r="A140" s="51" t="s">
        <v>303</v>
      </c>
      <c r="B140" s="51"/>
      <c r="C140" s="51"/>
      <c r="D140" s="51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</row>
    <row r="141" spans="1:19" ht="11.1" customHeight="1" x14ac:dyDescent="0.2">
      <c r="A141" s="5"/>
      <c r="B141" s="53" t="s">
        <v>308</v>
      </c>
      <c r="C141" s="53"/>
      <c r="D141" s="53"/>
      <c r="E141" s="53"/>
      <c r="F141" s="6"/>
      <c r="G141" s="7">
        <v>0</v>
      </c>
      <c r="H141" s="8" t="s">
        <v>145</v>
      </c>
      <c r="I141" s="8">
        <v>112601.26</v>
      </c>
      <c r="J141" s="8">
        <v>112601.26</v>
      </c>
      <c r="K141" s="8">
        <v>114044.38</v>
      </c>
      <c r="L141" s="49" t="s">
        <v>697</v>
      </c>
      <c r="M141" s="49"/>
      <c r="N141" s="50"/>
      <c r="O141" s="50"/>
      <c r="P141" s="8" t="s">
        <v>145</v>
      </c>
      <c r="Q141" s="49">
        <v>1443.12</v>
      </c>
      <c r="R141" s="49"/>
      <c r="S141" s="9"/>
    </row>
    <row r="142" spans="1:19" ht="11.85" customHeight="1" x14ac:dyDescent="0.2">
      <c r="A142" s="48" t="s">
        <v>305</v>
      </c>
      <c r="B142" s="48"/>
      <c r="C142" s="48"/>
      <c r="D142" s="48"/>
      <c r="E142" s="48"/>
      <c r="F142" s="6"/>
      <c r="G142" s="7">
        <v>0</v>
      </c>
      <c r="H142" s="8" t="s">
        <v>145</v>
      </c>
      <c r="I142" s="8">
        <v>112601.26</v>
      </c>
      <c r="J142" s="8">
        <v>112601.26</v>
      </c>
      <c r="K142" s="8">
        <v>114044.38</v>
      </c>
      <c r="L142" s="49" t="s">
        <v>697</v>
      </c>
      <c r="M142" s="49"/>
      <c r="N142" s="50"/>
      <c r="O142" s="50"/>
      <c r="P142" s="8" t="s">
        <v>145</v>
      </c>
      <c r="Q142" s="49">
        <v>1443.12</v>
      </c>
      <c r="R142" s="49"/>
      <c r="S142" s="9"/>
    </row>
    <row r="143" spans="1:19" ht="11.85" customHeight="1" x14ac:dyDescent="0.2">
      <c r="A143" s="51" t="s">
        <v>311</v>
      </c>
      <c r="B143" s="51"/>
      <c r="C143" s="51"/>
      <c r="D143" s="51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</row>
    <row r="144" spans="1:19" ht="11.85" customHeight="1" x14ac:dyDescent="0.2">
      <c r="A144" s="5"/>
      <c r="B144" s="53" t="s">
        <v>312</v>
      </c>
      <c r="C144" s="53"/>
      <c r="D144" s="53"/>
      <c r="E144" s="53"/>
      <c r="F144" s="6"/>
      <c r="G144" s="7">
        <v>0</v>
      </c>
      <c r="H144" s="8" t="s">
        <v>145</v>
      </c>
      <c r="I144" s="8">
        <v>700156.3</v>
      </c>
      <c r="J144" s="8">
        <v>700156.3</v>
      </c>
      <c r="K144" s="8">
        <v>646442.56000000006</v>
      </c>
      <c r="L144" s="49" t="s">
        <v>698</v>
      </c>
      <c r="M144" s="49"/>
      <c r="N144" s="50"/>
      <c r="O144" s="50"/>
      <c r="P144" s="8">
        <v>80338.759999999995</v>
      </c>
      <c r="Q144" s="49">
        <v>33947.839999999997</v>
      </c>
      <c r="R144" s="49"/>
      <c r="S144" s="9"/>
    </row>
    <row r="145" spans="1:19" ht="11.1" customHeight="1" x14ac:dyDescent="0.2">
      <c r="A145" s="48" t="s">
        <v>313</v>
      </c>
      <c r="B145" s="48"/>
      <c r="C145" s="48"/>
      <c r="D145" s="48"/>
      <c r="E145" s="48"/>
      <c r="F145" s="6"/>
      <c r="G145" s="7">
        <v>0</v>
      </c>
      <c r="H145" s="8" t="s">
        <v>145</v>
      </c>
      <c r="I145" s="8">
        <v>700156.3</v>
      </c>
      <c r="J145" s="8">
        <v>700156.3</v>
      </c>
      <c r="K145" s="8">
        <v>646442.56000000006</v>
      </c>
      <c r="L145" s="49" t="s">
        <v>698</v>
      </c>
      <c r="M145" s="49"/>
      <c r="N145" s="50"/>
      <c r="O145" s="50"/>
      <c r="P145" s="8">
        <v>80338.759999999995</v>
      </c>
      <c r="Q145" s="49">
        <v>33947.839999999997</v>
      </c>
      <c r="R145" s="49"/>
      <c r="S145" s="9"/>
    </row>
    <row r="146" spans="1:19" ht="11.85" customHeight="1" x14ac:dyDescent="0.2">
      <c r="A146" s="51" t="s">
        <v>314</v>
      </c>
      <c r="B146" s="51"/>
      <c r="C146" s="51"/>
      <c r="D146" s="51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</row>
    <row r="147" spans="1:19" ht="11.85" customHeight="1" x14ac:dyDescent="0.2">
      <c r="A147" s="5"/>
      <c r="B147" s="53" t="s">
        <v>318</v>
      </c>
      <c r="C147" s="53"/>
      <c r="D147" s="53"/>
      <c r="E147" s="53"/>
      <c r="F147" s="6"/>
      <c r="G147" s="7">
        <v>0</v>
      </c>
      <c r="H147" s="8" t="s">
        <v>145</v>
      </c>
      <c r="I147" s="8">
        <v>825474.39</v>
      </c>
      <c r="J147" s="8">
        <v>825474.39</v>
      </c>
      <c r="K147" s="8">
        <v>910020.26</v>
      </c>
      <c r="L147" s="49" t="s">
        <v>699</v>
      </c>
      <c r="M147" s="49"/>
      <c r="N147" s="50"/>
      <c r="O147" s="50"/>
      <c r="P147" s="8">
        <v>12036.58</v>
      </c>
      <c r="Q147" s="49">
        <v>88566.32</v>
      </c>
      <c r="R147" s="49"/>
      <c r="S147" s="9"/>
    </row>
    <row r="148" spans="1:19" ht="11.85" customHeight="1" x14ac:dyDescent="0.2">
      <c r="A148" s="48" t="s">
        <v>316</v>
      </c>
      <c r="B148" s="48"/>
      <c r="C148" s="48"/>
      <c r="D148" s="48"/>
      <c r="E148" s="48"/>
      <c r="F148" s="6"/>
      <c r="G148" s="7">
        <v>0</v>
      </c>
      <c r="H148" s="8" t="s">
        <v>145</v>
      </c>
      <c r="I148" s="8">
        <v>825474.39</v>
      </c>
      <c r="J148" s="8">
        <v>825474.39</v>
      </c>
      <c r="K148" s="8">
        <v>910020.26</v>
      </c>
      <c r="L148" s="49" t="s">
        <v>699</v>
      </c>
      <c r="M148" s="49"/>
      <c r="N148" s="50"/>
      <c r="O148" s="50"/>
      <c r="P148" s="8">
        <v>12036.58</v>
      </c>
      <c r="Q148" s="49">
        <v>88566.32</v>
      </c>
      <c r="R148" s="49"/>
      <c r="S148" s="9"/>
    </row>
    <row r="149" spans="1:19" ht="11.1" customHeight="1" x14ac:dyDescent="0.2">
      <c r="A149" s="51" t="s">
        <v>314</v>
      </c>
      <c r="B149" s="51"/>
      <c r="C149" s="51"/>
      <c r="D149" s="51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</row>
    <row r="150" spans="1:19" ht="11.85" customHeight="1" x14ac:dyDescent="0.2">
      <c r="A150" s="5"/>
      <c r="B150" s="53" t="s">
        <v>319</v>
      </c>
      <c r="C150" s="53"/>
      <c r="D150" s="53"/>
      <c r="E150" s="53"/>
      <c r="F150" s="6"/>
      <c r="G150" s="7">
        <v>0</v>
      </c>
      <c r="H150" s="8" t="s">
        <v>145</v>
      </c>
      <c r="I150" s="8">
        <v>26262.42</v>
      </c>
      <c r="J150" s="8">
        <v>26262.42</v>
      </c>
      <c r="K150" s="8">
        <v>25330.560000000001</v>
      </c>
      <c r="L150" s="49" t="s">
        <v>700</v>
      </c>
      <c r="M150" s="49"/>
      <c r="N150" s="50"/>
      <c r="O150" s="50"/>
      <c r="P150" s="8" t="s">
        <v>701</v>
      </c>
      <c r="Q150" s="49" t="s">
        <v>145</v>
      </c>
      <c r="R150" s="49"/>
      <c r="S150" s="9"/>
    </row>
    <row r="151" spans="1:19" ht="11.85" customHeight="1" x14ac:dyDescent="0.2">
      <c r="A151" s="48" t="s">
        <v>316</v>
      </c>
      <c r="B151" s="48"/>
      <c r="C151" s="48"/>
      <c r="D151" s="48"/>
      <c r="E151" s="48"/>
      <c r="F151" s="6"/>
      <c r="G151" s="7">
        <v>0</v>
      </c>
      <c r="H151" s="8" t="s">
        <v>145</v>
      </c>
      <c r="I151" s="8">
        <v>26262.42</v>
      </c>
      <c r="J151" s="8">
        <v>26262.42</v>
      </c>
      <c r="K151" s="8">
        <v>25330.560000000001</v>
      </c>
      <c r="L151" s="49" t="s">
        <v>700</v>
      </c>
      <c r="M151" s="49"/>
      <c r="N151" s="50"/>
      <c r="O151" s="50"/>
      <c r="P151" s="8" t="s">
        <v>701</v>
      </c>
      <c r="Q151" s="49" t="s">
        <v>145</v>
      </c>
      <c r="R151" s="49"/>
      <c r="S151" s="9"/>
    </row>
    <row r="152" spans="1:19" ht="11.85" customHeight="1" x14ac:dyDescent="0.2">
      <c r="A152" s="51" t="s">
        <v>320</v>
      </c>
      <c r="B152" s="51"/>
      <c r="C152" s="51"/>
      <c r="D152" s="51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</row>
    <row r="153" spans="1:19" ht="11.1" customHeight="1" x14ac:dyDescent="0.2">
      <c r="A153" s="5"/>
      <c r="B153" s="53" t="s">
        <v>321</v>
      </c>
      <c r="C153" s="53"/>
      <c r="D153" s="53"/>
      <c r="E153" s="53"/>
      <c r="F153" s="6"/>
      <c r="G153" s="7">
        <v>0</v>
      </c>
      <c r="H153" s="8" t="s">
        <v>145</v>
      </c>
      <c r="I153" s="8">
        <v>12485077.93</v>
      </c>
      <c r="J153" s="8">
        <v>12485077.93</v>
      </c>
      <c r="K153" s="8">
        <v>12604321.1</v>
      </c>
      <c r="L153" s="49" t="s">
        <v>702</v>
      </c>
      <c r="M153" s="49"/>
      <c r="N153" s="50"/>
      <c r="O153" s="50"/>
      <c r="P153" s="8">
        <v>1234807.6100000001</v>
      </c>
      <c r="Q153" s="49">
        <v>1749801.04</v>
      </c>
      <c r="R153" s="49"/>
      <c r="S153" s="9"/>
    </row>
    <row r="154" spans="1:19" ht="11.85" customHeight="1" x14ac:dyDescent="0.2">
      <c r="A154" s="48" t="s">
        <v>322</v>
      </c>
      <c r="B154" s="48"/>
      <c r="C154" s="48"/>
      <c r="D154" s="48"/>
      <c r="E154" s="48"/>
      <c r="F154" s="6"/>
      <c r="G154" s="7">
        <v>0</v>
      </c>
      <c r="H154" s="8" t="s">
        <v>145</v>
      </c>
      <c r="I154" s="8">
        <v>12485077.93</v>
      </c>
      <c r="J154" s="8">
        <v>12485077.93</v>
      </c>
      <c r="K154" s="8">
        <v>12604321.1</v>
      </c>
      <c r="L154" s="49" t="s">
        <v>702</v>
      </c>
      <c r="M154" s="49"/>
      <c r="N154" s="50"/>
      <c r="O154" s="50"/>
      <c r="P154" s="8">
        <v>1234807.6100000001</v>
      </c>
      <c r="Q154" s="49">
        <v>1749801.04</v>
      </c>
      <c r="R154" s="49"/>
      <c r="S154" s="9"/>
    </row>
    <row r="155" spans="1:19" ht="11.85" customHeight="1" x14ac:dyDescent="0.2">
      <c r="A155" s="51" t="s">
        <v>330</v>
      </c>
      <c r="B155" s="51"/>
      <c r="C155" s="51"/>
      <c r="D155" s="51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</row>
    <row r="156" spans="1:19" ht="11.85" customHeight="1" x14ac:dyDescent="0.2">
      <c r="A156" s="5"/>
      <c r="B156" s="53" t="s">
        <v>331</v>
      </c>
      <c r="C156" s="53"/>
      <c r="D156" s="53"/>
      <c r="E156" s="53"/>
      <c r="F156" s="6"/>
      <c r="G156" s="7">
        <v>0</v>
      </c>
      <c r="H156" s="8" t="s">
        <v>145</v>
      </c>
      <c r="I156" s="8">
        <v>18240154.600000001</v>
      </c>
      <c r="J156" s="8">
        <v>18240154.600000001</v>
      </c>
      <c r="K156" s="8">
        <v>17531379.899999999</v>
      </c>
      <c r="L156" s="49" t="s">
        <v>703</v>
      </c>
      <c r="M156" s="49"/>
      <c r="N156" s="50"/>
      <c r="O156" s="50"/>
      <c r="P156" s="8">
        <v>1259149.6200000001</v>
      </c>
      <c r="Q156" s="49">
        <v>707749.98</v>
      </c>
      <c r="R156" s="49"/>
      <c r="S156" s="9"/>
    </row>
    <row r="157" spans="1:19" ht="11.1" customHeight="1" x14ac:dyDescent="0.2">
      <c r="A157" s="48" t="s">
        <v>332</v>
      </c>
      <c r="B157" s="48"/>
      <c r="C157" s="48"/>
      <c r="D157" s="48"/>
      <c r="E157" s="48"/>
      <c r="F157" s="6"/>
      <c r="G157" s="7">
        <v>0</v>
      </c>
      <c r="H157" s="8" t="s">
        <v>145</v>
      </c>
      <c r="I157" s="8">
        <v>18240154.600000001</v>
      </c>
      <c r="J157" s="8">
        <v>18240154.600000001</v>
      </c>
      <c r="K157" s="8">
        <v>17531379.899999999</v>
      </c>
      <c r="L157" s="49" t="s">
        <v>703</v>
      </c>
      <c r="M157" s="49"/>
      <c r="N157" s="50"/>
      <c r="O157" s="50"/>
      <c r="P157" s="8">
        <v>1259149.6200000001</v>
      </c>
      <c r="Q157" s="49">
        <v>707749.98</v>
      </c>
      <c r="R157" s="49"/>
      <c r="S157" s="9"/>
    </row>
    <row r="158" spans="1:19" ht="11.85" customHeight="1" x14ac:dyDescent="0.2">
      <c r="A158" s="51" t="s">
        <v>333</v>
      </c>
      <c r="B158" s="51"/>
      <c r="C158" s="51"/>
      <c r="D158" s="51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</row>
    <row r="159" spans="1:19" ht="11.85" customHeight="1" x14ac:dyDescent="0.2">
      <c r="A159" s="5"/>
      <c r="B159" s="53" t="s">
        <v>334</v>
      </c>
      <c r="C159" s="53"/>
      <c r="D159" s="53"/>
      <c r="E159" s="53"/>
      <c r="F159" s="6"/>
      <c r="G159" s="7">
        <v>0</v>
      </c>
      <c r="H159" s="8" t="s">
        <v>145</v>
      </c>
      <c r="I159" s="8">
        <v>183522.78</v>
      </c>
      <c r="J159" s="8">
        <v>183522.78</v>
      </c>
      <c r="K159" s="8">
        <v>156922.21</v>
      </c>
      <c r="L159" s="49" t="s">
        <v>704</v>
      </c>
      <c r="M159" s="49"/>
      <c r="N159" s="50"/>
      <c r="O159" s="50"/>
      <c r="P159" s="8">
        <v>4207.3599999999997</v>
      </c>
      <c r="Q159" s="49" t="s">
        <v>705</v>
      </c>
      <c r="R159" s="49"/>
      <c r="S159" s="9"/>
    </row>
    <row r="160" spans="1:19" ht="11.85" customHeight="1" x14ac:dyDescent="0.2">
      <c r="A160" s="48" t="s">
        <v>335</v>
      </c>
      <c r="B160" s="48"/>
      <c r="C160" s="48"/>
      <c r="D160" s="48"/>
      <c r="E160" s="48"/>
      <c r="F160" s="6"/>
      <c r="G160" s="7">
        <v>0</v>
      </c>
      <c r="H160" s="8" t="s">
        <v>145</v>
      </c>
      <c r="I160" s="8">
        <v>183522.78</v>
      </c>
      <c r="J160" s="8">
        <v>183522.78</v>
      </c>
      <c r="K160" s="8">
        <v>156922.21</v>
      </c>
      <c r="L160" s="49" t="s">
        <v>704</v>
      </c>
      <c r="M160" s="49"/>
      <c r="N160" s="50"/>
      <c r="O160" s="50"/>
      <c r="P160" s="8">
        <v>4207.3599999999997</v>
      </c>
      <c r="Q160" s="49" t="s">
        <v>705</v>
      </c>
      <c r="R160" s="49"/>
      <c r="S160" s="9"/>
    </row>
    <row r="161" spans="1:19" ht="11.1" customHeight="1" x14ac:dyDescent="0.2">
      <c r="A161" s="64" t="s">
        <v>340</v>
      </c>
      <c r="B161" s="64"/>
      <c r="C161" s="64"/>
      <c r="D161" s="64"/>
      <c r="E161" s="64"/>
      <c r="F161" s="10">
        <v>0</v>
      </c>
      <c r="G161" s="10">
        <v>0</v>
      </c>
      <c r="H161" s="8">
        <v>-37097.449999999997</v>
      </c>
      <c r="I161" s="8">
        <v>221408537.88</v>
      </c>
      <c r="J161" s="8">
        <v>221408537.88</v>
      </c>
      <c r="K161" s="8">
        <v>211850874.83000001</v>
      </c>
      <c r="L161" s="49" t="s">
        <v>661</v>
      </c>
      <c r="M161" s="49"/>
      <c r="N161" s="65"/>
      <c r="O161" s="65"/>
      <c r="P161" s="8">
        <v>18448842.75</v>
      </c>
      <c r="Q161" s="49">
        <v>15643392.630000001</v>
      </c>
      <c r="R161" s="49"/>
      <c r="S161" s="9"/>
    </row>
    <row r="162" spans="1:19" ht="11.85" customHeight="1" x14ac:dyDescent="0.2">
      <c r="A162" s="66"/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7">
        <v>2805450.12</v>
      </c>
      <c r="P162" s="67"/>
      <c r="Q162" s="67"/>
      <c r="R162" s="67"/>
      <c r="S162" s="67"/>
    </row>
    <row r="163" spans="1:19" ht="31.7" customHeight="1" x14ac:dyDescent="0.2">
      <c r="A163" s="68" t="s">
        <v>353</v>
      </c>
      <c r="B163" s="68"/>
      <c r="C163" s="68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</row>
    <row r="164" spans="1:19" ht="53.65" customHeight="1" x14ac:dyDescent="0.2"/>
    <row r="165" spans="1:19" ht="53.65" customHeight="1" thickBo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</sheetData>
  <mergeCells count="534">
    <mergeCell ref="B159:E159"/>
    <mergeCell ref="L159:M159"/>
    <mergeCell ref="N159:O159"/>
    <mergeCell ref="Q159:R159"/>
    <mergeCell ref="A160:E160"/>
    <mergeCell ref="L160:M160"/>
    <mergeCell ref="N160:O160"/>
    <mergeCell ref="B156:E156"/>
    <mergeCell ref="L156:M156"/>
    <mergeCell ref="N156:O156"/>
    <mergeCell ref="Q156:R156"/>
    <mergeCell ref="A157:E157"/>
    <mergeCell ref="L157:M157"/>
    <mergeCell ref="N157:O157"/>
    <mergeCell ref="Q157:R157"/>
    <mergeCell ref="A158:D158"/>
    <mergeCell ref="E158:S158"/>
    <mergeCell ref="Q160:R160"/>
    <mergeCell ref="A154:E154"/>
    <mergeCell ref="L154:M154"/>
    <mergeCell ref="N154:O154"/>
    <mergeCell ref="Q154:R154"/>
    <mergeCell ref="A155:D155"/>
    <mergeCell ref="E155:S155"/>
    <mergeCell ref="A152:D152"/>
    <mergeCell ref="E152:S152"/>
    <mergeCell ref="B153:E153"/>
    <mergeCell ref="L153:M153"/>
    <mergeCell ref="N153:O153"/>
    <mergeCell ref="Q153:R153"/>
    <mergeCell ref="B150:E150"/>
    <mergeCell ref="L150:M150"/>
    <mergeCell ref="N150:O150"/>
    <mergeCell ref="Q150:R150"/>
    <mergeCell ref="A151:E151"/>
    <mergeCell ref="L151:M151"/>
    <mergeCell ref="N151:O151"/>
    <mergeCell ref="Q151:R151"/>
    <mergeCell ref="A148:E148"/>
    <mergeCell ref="L148:M148"/>
    <mergeCell ref="N148:O148"/>
    <mergeCell ref="Q148:R148"/>
    <mergeCell ref="A149:D149"/>
    <mergeCell ref="E149:S149"/>
    <mergeCell ref="A146:D146"/>
    <mergeCell ref="E146:S146"/>
    <mergeCell ref="B147:E147"/>
    <mergeCell ref="L147:M147"/>
    <mergeCell ref="N147:O147"/>
    <mergeCell ref="Q147:R147"/>
    <mergeCell ref="B144:E144"/>
    <mergeCell ref="L144:M144"/>
    <mergeCell ref="N144:O144"/>
    <mergeCell ref="Q144:R144"/>
    <mergeCell ref="A145:E145"/>
    <mergeCell ref="L145:M145"/>
    <mergeCell ref="N145:O145"/>
    <mergeCell ref="Q145:R145"/>
    <mergeCell ref="A142:E142"/>
    <mergeCell ref="L142:M142"/>
    <mergeCell ref="N142:O142"/>
    <mergeCell ref="Q142:R142"/>
    <mergeCell ref="A143:D143"/>
    <mergeCell ref="E143:S143"/>
    <mergeCell ref="A140:D140"/>
    <mergeCell ref="E140:S140"/>
    <mergeCell ref="B141:E141"/>
    <mergeCell ref="L141:M141"/>
    <mergeCell ref="N141:O141"/>
    <mergeCell ref="Q141:R141"/>
    <mergeCell ref="B138:E138"/>
    <mergeCell ref="L138:M138"/>
    <mergeCell ref="N138:O138"/>
    <mergeCell ref="Q138:R138"/>
    <mergeCell ref="A139:E139"/>
    <mergeCell ref="L139:M139"/>
    <mergeCell ref="N139:O139"/>
    <mergeCell ref="Q139:R139"/>
    <mergeCell ref="A136:E136"/>
    <mergeCell ref="L136:M136"/>
    <mergeCell ref="N136:O136"/>
    <mergeCell ref="Q136:R136"/>
    <mergeCell ref="A137:D137"/>
    <mergeCell ref="E137:S137"/>
    <mergeCell ref="A134:D134"/>
    <mergeCell ref="E134:S134"/>
    <mergeCell ref="B135:E135"/>
    <mergeCell ref="L135:M135"/>
    <mergeCell ref="N135:O135"/>
    <mergeCell ref="Q135:R135"/>
    <mergeCell ref="B132:E132"/>
    <mergeCell ref="L132:M132"/>
    <mergeCell ref="N132:O132"/>
    <mergeCell ref="Q132:R132"/>
    <mergeCell ref="A133:E133"/>
    <mergeCell ref="L133:M133"/>
    <mergeCell ref="N133:O133"/>
    <mergeCell ref="Q133:R133"/>
    <mergeCell ref="A130:E130"/>
    <mergeCell ref="L130:M130"/>
    <mergeCell ref="N130:O130"/>
    <mergeCell ref="Q130:R130"/>
    <mergeCell ref="A131:D131"/>
    <mergeCell ref="E131:S131"/>
    <mergeCell ref="A128:D128"/>
    <mergeCell ref="E128:S128"/>
    <mergeCell ref="B129:E129"/>
    <mergeCell ref="L129:M129"/>
    <mergeCell ref="N129:O129"/>
    <mergeCell ref="Q129:R129"/>
    <mergeCell ref="B126:E126"/>
    <mergeCell ref="L126:M126"/>
    <mergeCell ref="N126:O126"/>
    <mergeCell ref="Q126:R126"/>
    <mergeCell ref="A127:E127"/>
    <mergeCell ref="L127:M127"/>
    <mergeCell ref="N127:O127"/>
    <mergeCell ref="Q127:R127"/>
    <mergeCell ref="A124:E124"/>
    <mergeCell ref="L124:M124"/>
    <mergeCell ref="N124:O124"/>
    <mergeCell ref="Q124:R124"/>
    <mergeCell ref="A125:D125"/>
    <mergeCell ref="E125:S125"/>
    <mergeCell ref="A122:D122"/>
    <mergeCell ref="E122:S122"/>
    <mergeCell ref="B123:E123"/>
    <mergeCell ref="L123:M123"/>
    <mergeCell ref="N123:O123"/>
    <mergeCell ref="Q123:R123"/>
    <mergeCell ref="B120:E120"/>
    <mergeCell ref="L120:M120"/>
    <mergeCell ref="N120:O120"/>
    <mergeCell ref="Q120:R120"/>
    <mergeCell ref="A121:E121"/>
    <mergeCell ref="L121:M121"/>
    <mergeCell ref="N121:O121"/>
    <mergeCell ref="Q121:R121"/>
    <mergeCell ref="A118:E118"/>
    <mergeCell ref="L118:M118"/>
    <mergeCell ref="N118:O118"/>
    <mergeCell ref="Q118:R118"/>
    <mergeCell ref="A119:D119"/>
    <mergeCell ref="E119:S119"/>
    <mergeCell ref="A116:D116"/>
    <mergeCell ref="E116:S116"/>
    <mergeCell ref="B117:E117"/>
    <mergeCell ref="L117:M117"/>
    <mergeCell ref="N117:O117"/>
    <mergeCell ref="Q117:R117"/>
    <mergeCell ref="B114:E114"/>
    <mergeCell ref="L114:M114"/>
    <mergeCell ref="N114:O114"/>
    <mergeCell ref="Q114:R114"/>
    <mergeCell ref="A115:E115"/>
    <mergeCell ref="L115:M115"/>
    <mergeCell ref="N115:O115"/>
    <mergeCell ref="Q115:R115"/>
    <mergeCell ref="A112:E112"/>
    <mergeCell ref="L112:M112"/>
    <mergeCell ref="N112:O112"/>
    <mergeCell ref="Q112:R112"/>
    <mergeCell ref="A113:D113"/>
    <mergeCell ref="E113:S113"/>
    <mergeCell ref="A110:D110"/>
    <mergeCell ref="E110:S110"/>
    <mergeCell ref="B111:E111"/>
    <mergeCell ref="L111:M111"/>
    <mergeCell ref="N111:O111"/>
    <mergeCell ref="Q111:R111"/>
    <mergeCell ref="B108:E108"/>
    <mergeCell ref="L108:M108"/>
    <mergeCell ref="N108:O108"/>
    <mergeCell ref="Q108:R108"/>
    <mergeCell ref="A109:E109"/>
    <mergeCell ref="L109:M109"/>
    <mergeCell ref="N109:O109"/>
    <mergeCell ref="Q109:R109"/>
    <mergeCell ref="A106:E106"/>
    <mergeCell ref="L106:M106"/>
    <mergeCell ref="N106:O106"/>
    <mergeCell ref="Q106:R106"/>
    <mergeCell ref="A107:D107"/>
    <mergeCell ref="E107:S107"/>
    <mergeCell ref="A104:D104"/>
    <mergeCell ref="E104:S104"/>
    <mergeCell ref="B105:E105"/>
    <mergeCell ref="L105:M105"/>
    <mergeCell ref="N105:O105"/>
    <mergeCell ref="Q105:R105"/>
    <mergeCell ref="B102:E102"/>
    <mergeCell ref="L102:M102"/>
    <mergeCell ref="N102:O102"/>
    <mergeCell ref="Q102:R102"/>
    <mergeCell ref="A103:E103"/>
    <mergeCell ref="L103:M103"/>
    <mergeCell ref="N103:O103"/>
    <mergeCell ref="Q103:R103"/>
    <mergeCell ref="A100:E100"/>
    <mergeCell ref="L100:M100"/>
    <mergeCell ref="N100:O100"/>
    <mergeCell ref="Q100:R100"/>
    <mergeCell ref="A101:D101"/>
    <mergeCell ref="E101:S101"/>
    <mergeCell ref="A98:D98"/>
    <mergeCell ref="E98:S98"/>
    <mergeCell ref="B99:E99"/>
    <mergeCell ref="L99:M99"/>
    <mergeCell ref="N99:O99"/>
    <mergeCell ref="Q99:R99"/>
    <mergeCell ref="B96:E96"/>
    <mergeCell ref="L96:M96"/>
    <mergeCell ref="N96:O96"/>
    <mergeCell ref="Q96:R96"/>
    <mergeCell ref="A97:E97"/>
    <mergeCell ref="L97:M97"/>
    <mergeCell ref="N97:O97"/>
    <mergeCell ref="Q97:R97"/>
    <mergeCell ref="A94:E94"/>
    <mergeCell ref="L94:M94"/>
    <mergeCell ref="N94:O94"/>
    <mergeCell ref="Q94:R94"/>
    <mergeCell ref="A95:D95"/>
    <mergeCell ref="E95:S95"/>
    <mergeCell ref="A92:D92"/>
    <mergeCell ref="E92:S92"/>
    <mergeCell ref="B93:E93"/>
    <mergeCell ref="L93:M93"/>
    <mergeCell ref="N93:O93"/>
    <mergeCell ref="Q93:R93"/>
    <mergeCell ref="B90:E90"/>
    <mergeCell ref="L90:M90"/>
    <mergeCell ref="N90:O90"/>
    <mergeCell ref="Q90:R90"/>
    <mergeCell ref="A91:E91"/>
    <mergeCell ref="L91:M91"/>
    <mergeCell ref="N91:O91"/>
    <mergeCell ref="Q91:R91"/>
    <mergeCell ref="A88:E88"/>
    <mergeCell ref="L88:M88"/>
    <mergeCell ref="N88:O88"/>
    <mergeCell ref="Q88:R88"/>
    <mergeCell ref="A89:D89"/>
    <mergeCell ref="E89:S89"/>
    <mergeCell ref="A86:D86"/>
    <mergeCell ref="E86:S86"/>
    <mergeCell ref="B87:E87"/>
    <mergeCell ref="L87:M87"/>
    <mergeCell ref="N87:O87"/>
    <mergeCell ref="Q87:R87"/>
    <mergeCell ref="B84:E84"/>
    <mergeCell ref="L84:M84"/>
    <mergeCell ref="N84:O84"/>
    <mergeCell ref="Q84:R84"/>
    <mergeCell ref="A85:E85"/>
    <mergeCell ref="L85:M85"/>
    <mergeCell ref="N85:O85"/>
    <mergeCell ref="Q85:R85"/>
    <mergeCell ref="A82:E82"/>
    <mergeCell ref="L82:M82"/>
    <mergeCell ref="N82:O82"/>
    <mergeCell ref="Q82:R82"/>
    <mergeCell ref="A83:D83"/>
    <mergeCell ref="E83:S83"/>
    <mergeCell ref="A80:D80"/>
    <mergeCell ref="E80:S80"/>
    <mergeCell ref="B81:E81"/>
    <mergeCell ref="L81:M81"/>
    <mergeCell ref="N81:O81"/>
    <mergeCell ref="Q81:R81"/>
    <mergeCell ref="B78:E78"/>
    <mergeCell ref="L78:M78"/>
    <mergeCell ref="N78:O78"/>
    <mergeCell ref="Q78:R78"/>
    <mergeCell ref="A79:E79"/>
    <mergeCell ref="L79:M79"/>
    <mergeCell ref="N79:O79"/>
    <mergeCell ref="Q79:R79"/>
    <mergeCell ref="A76:E76"/>
    <mergeCell ref="L76:M76"/>
    <mergeCell ref="N76:O76"/>
    <mergeCell ref="Q76:R76"/>
    <mergeCell ref="A77:D77"/>
    <mergeCell ref="E77:S77"/>
    <mergeCell ref="A74:D74"/>
    <mergeCell ref="E74:S74"/>
    <mergeCell ref="B75:E75"/>
    <mergeCell ref="L75:M75"/>
    <mergeCell ref="N75:O75"/>
    <mergeCell ref="Q75:R75"/>
    <mergeCell ref="B72:E72"/>
    <mergeCell ref="L72:M72"/>
    <mergeCell ref="N72:O72"/>
    <mergeCell ref="Q72:R72"/>
    <mergeCell ref="A73:E73"/>
    <mergeCell ref="L73:M73"/>
    <mergeCell ref="N73:O73"/>
    <mergeCell ref="Q73:R73"/>
    <mergeCell ref="A70:E70"/>
    <mergeCell ref="L70:M70"/>
    <mergeCell ref="N70:O70"/>
    <mergeCell ref="Q70:R70"/>
    <mergeCell ref="A71:D71"/>
    <mergeCell ref="E71:S71"/>
    <mergeCell ref="A68:D68"/>
    <mergeCell ref="E68:S68"/>
    <mergeCell ref="B69:E69"/>
    <mergeCell ref="L69:M69"/>
    <mergeCell ref="N69:O69"/>
    <mergeCell ref="Q69:R69"/>
    <mergeCell ref="B66:E66"/>
    <mergeCell ref="L66:M66"/>
    <mergeCell ref="N66:O66"/>
    <mergeCell ref="Q66:R66"/>
    <mergeCell ref="A67:E67"/>
    <mergeCell ref="L67:M67"/>
    <mergeCell ref="N67:O67"/>
    <mergeCell ref="Q67:R67"/>
    <mergeCell ref="A64:E64"/>
    <mergeCell ref="L64:M64"/>
    <mergeCell ref="N64:O64"/>
    <mergeCell ref="Q64:R64"/>
    <mergeCell ref="A65:D65"/>
    <mergeCell ref="E65:S65"/>
    <mergeCell ref="A62:D62"/>
    <mergeCell ref="E62:S62"/>
    <mergeCell ref="B63:E63"/>
    <mergeCell ref="L63:M63"/>
    <mergeCell ref="N63:O63"/>
    <mergeCell ref="Q63:R63"/>
    <mergeCell ref="B60:E60"/>
    <mergeCell ref="L60:M60"/>
    <mergeCell ref="N60:O60"/>
    <mergeCell ref="Q60:R60"/>
    <mergeCell ref="A61:E61"/>
    <mergeCell ref="L61:M61"/>
    <mergeCell ref="N61:O61"/>
    <mergeCell ref="Q61:R61"/>
    <mergeCell ref="A58:E58"/>
    <mergeCell ref="L58:M58"/>
    <mergeCell ref="N58:O58"/>
    <mergeCell ref="Q58:R58"/>
    <mergeCell ref="A59:D59"/>
    <mergeCell ref="E59:S59"/>
    <mergeCell ref="A56:D56"/>
    <mergeCell ref="E56:S56"/>
    <mergeCell ref="B57:E57"/>
    <mergeCell ref="L57:M57"/>
    <mergeCell ref="N57:O57"/>
    <mergeCell ref="Q57:R57"/>
    <mergeCell ref="B54:E54"/>
    <mergeCell ref="L54:M54"/>
    <mergeCell ref="N54:O54"/>
    <mergeCell ref="Q54:R54"/>
    <mergeCell ref="A55:E55"/>
    <mergeCell ref="L55:M55"/>
    <mergeCell ref="N55:O55"/>
    <mergeCell ref="Q55:R55"/>
    <mergeCell ref="A52:E52"/>
    <mergeCell ref="L52:M52"/>
    <mergeCell ref="N52:O52"/>
    <mergeCell ref="Q52:R52"/>
    <mergeCell ref="A53:D53"/>
    <mergeCell ref="E53:S53"/>
    <mergeCell ref="A50:D50"/>
    <mergeCell ref="E50:S50"/>
    <mergeCell ref="B51:E51"/>
    <mergeCell ref="L51:M51"/>
    <mergeCell ref="N51:O51"/>
    <mergeCell ref="Q51:R51"/>
    <mergeCell ref="B48:E48"/>
    <mergeCell ref="L48:M48"/>
    <mergeCell ref="N48:O48"/>
    <mergeCell ref="Q48:R48"/>
    <mergeCell ref="A49:E49"/>
    <mergeCell ref="L49:M49"/>
    <mergeCell ref="N49:O49"/>
    <mergeCell ref="Q49:R49"/>
    <mergeCell ref="A46:E46"/>
    <mergeCell ref="L46:M46"/>
    <mergeCell ref="N46:O46"/>
    <mergeCell ref="Q46:R46"/>
    <mergeCell ref="A47:D47"/>
    <mergeCell ref="E47:S47"/>
    <mergeCell ref="A44:D44"/>
    <mergeCell ref="E44:S44"/>
    <mergeCell ref="B45:E45"/>
    <mergeCell ref="L45:M45"/>
    <mergeCell ref="N45:O45"/>
    <mergeCell ref="Q45:R45"/>
    <mergeCell ref="B42:E42"/>
    <mergeCell ref="L42:M42"/>
    <mergeCell ref="N42:O42"/>
    <mergeCell ref="Q42:R42"/>
    <mergeCell ref="A43:E43"/>
    <mergeCell ref="L43:M43"/>
    <mergeCell ref="N43:O43"/>
    <mergeCell ref="Q43:R43"/>
    <mergeCell ref="A40:E40"/>
    <mergeCell ref="L40:M40"/>
    <mergeCell ref="N40:O40"/>
    <mergeCell ref="Q40:R40"/>
    <mergeCell ref="A41:D41"/>
    <mergeCell ref="E41:S41"/>
    <mergeCell ref="A38:D38"/>
    <mergeCell ref="E38:S38"/>
    <mergeCell ref="B39:E39"/>
    <mergeCell ref="L39:M39"/>
    <mergeCell ref="N39:O39"/>
    <mergeCell ref="Q39:R39"/>
    <mergeCell ref="B36:E36"/>
    <mergeCell ref="L36:M36"/>
    <mergeCell ref="N36:O36"/>
    <mergeCell ref="Q36:R36"/>
    <mergeCell ref="A37:E37"/>
    <mergeCell ref="L37:M37"/>
    <mergeCell ref="N37:O37"/>
    <mergeCell ref="Q37:R37"/>
    <mergeCell ref="A34:E34"/>
    <mergeCell ref="L34:M34"/>
    <mergeCell ref="N34:O34"/>
    <mergeCell ref="Q34:R34"/>
    <mergeCell ref="A35:D35"/>
    <mergeCell ref="E35:S35"/>
    <mergeCell ref="A32:D32"/>
    <mergeCell ref="E32:S32"/>
    <mergeCell ref="B33:E33"/>
    <mergeCell ref="L33:M33"/>
    <mergeCell ref="N33:O33"/>
    <mergeCell ref="Q33:R33"/>
    <mergeCell ref="B30:E30"/>
    <mergeCell ref="L30:M30"/>
    <mergeCell ref="N30:O30"/>
    <mergeCell ref="Q30:R30"/>
    <mergeCell ref="A31:E31"/>
    <mergeCell ref="L31:M31"/>
    <mergeCell ref="N31:O31"/>
    <mergeCell ref="Q31:R31"/>
    <mergeCell ref="A28:E28"/>
    <mergeCell ref="L28:M28"/>
    <mergeCell ref="N28:O28"/>
    <mergeCell ref="Q28:R28"/>
    <mergeCell ref="A29:D29"/>
    <mergeCell ref="E29:S29"/>
    <mergeCell ref="A26:D26"/>
    <mergeCell ref="E26:S26"/>
    <mergeCell ref="B27:E27"/>
    <mergeCell ref="L27:M27"/>
    <mergeCell ref="N27:O27"/>
    <mergeCell ref="Q27:R27"/>
    <mergeCell ref="B24:E24"/>
    <mergeCell ref="L24:M24"/>
    <mergeCell ref="N24:O24"/>
    <mergeCell ref="Q24:R24"/>
    <mergeCell ref="A25:E25"/>
    <mergeCell ref="L25:M25"/>
    <mergeCell ref="N25:O25"/>
    <mergeCell ref="Q25:R25"/>
    <mergeCell ref="A22:E22"/>
    <mergeCell ref="L22:M22"/>
    <mergeCell ref="N22:O22"/>
    <mergeCell ref="Q22:R22"/>
    <mergeCell ref="A23:D23"/>
    <mergeCell ref="E23:S23"/>
    <mergeCell ref="A20:D20"/>
    <mergeCell ref="E20:S20"/>
    <mergeCell ref="B21:E21"/>
    <mergeCell ref="L21:M21"/>
    <mergeCell ref="N21:O21"/>
    <mergeCell ref="Q21:R21"/>
    <mergeCell ref="B18:E18"/>
    <mergeCell ref="L18:M18"/>
    <mergeCell ref="N18:O18"/>
    <mergeCell ref="Q18:R18"/>
    <mergeCell ref="A19:E19"/>
    <mergeCell ref="L19:M19"/>
    <mergeCell ref="N19:O19"/>
    <mergeCell ref="Q19:R19"/>
    <mergeCell ref="A16:E16"/>
    <mergeCell ref="L16:M16"/>
    <mergeCell ref="N16:O16"/>
    <mergeCell ref="Q16:R16"/>
    <mergeCell ref="A17:D17"/>
    <mergeCell ref="E17:S17"/>
    <mergeCell ref="A14:D14"/>
    <mergeCell ref="E14:S14"/>
    <mergeCell ref="B15:E15"/>
    <mergeCell ref="L15:M15"/>
    <mergeCell ref="N15:O15"/>
    <mergeCell ref="Q15:R15"/>
    <mergeCell ref="B12:E12"/>
    <mergeCell ref="L12:M12"/>
    <mergeCell ref="N12:O12"/>
    <mergeCell ref="Q12:R12"/>
    <mergeCell ref="A13:E13"/>
    <mergeCell ref="L13:M13"/>
    <mergeCell ref="N13:O13"/>
    <mergeCell ref="Q13:R13"/>
    <mergeCell ref="A9:A10"/>
    <mergeCell ref="G9:G10"/>
    <mergeCell ref="O10:Q10"/>
    <mergeCell ref="R10:S10"/>
    <mergeCell ref="A11:D11"/>
    <mergeCell ref="E11:S11"/>
    <mergeCell ref="H8:H9"/>
    <mergeCell ref="I8:I10"/>
    <mergeCell ref="J8:J10"/>
    <mergeCell ref="K8:K10"/>
    <mergeCell ref="L8:N10"/>
    <mergeCell ref="O8:S9"/>
    <mergeCell ref="A161:E161"/>
    <mergeCell ref="L161:M161"/>
    <mergeCell ref="N161:O161"/>
    <mergeCell ref="Q161:R161"/>
    <mergeCell ref="A162:N162"/>
    <mergeCell ref="O162:S162"/>
    <mergeCell ref="A163:S163"/>
    <mergeCell ref="A1:B1"/>
    <mergeCell ref="C1:L2"/>
    <mergeCell ref="M1:S1"/>
    <mergeCell ref="A2:B4"/>
    <mergeCell ref="M2:S4"/>
    <mergeCell ref="C3:L3"/>
    <mergeCell ref="C4:L4"/>
    <mergeCell ref="A5:B5"/>
    <mergeCell ref="O5:S5"/>
    <mergeCell ref="A6:C6"/>
    <mergeCell ref="D6:S6"/>
    <mergeCell ref="A7:A8"/>
    <mergeCell ref="B7:F10"/>
    <mergeCell ref="G7:G8"/>
    <mergeCell ref="I7:J7"/>
    <mergeCell ref="K7:N7"/>
    <mergeCell ref="O7:S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01.01.25</vt:lpstr>
      <vt:lpstr>краткий</vt:lpstr>
      <vt:lpstr>2025</vt:lpstr>
      <vt:lpstr>ИТОГИ</vt:lpstr>
      <vt:lpstr>ФЛ РО</vt:lpstr>
      <vt:lpstr>ФЛ СС</vt:lpstr>
      <vt:lpstr>ЮЛ РО</vt:lpstr>
      <vt:lpstr>ЮЛ СС</vt:lpstr>
    </vt:vector>
  </TitlesOfParts>
  <Company>Stimulsoft Reports 2015.1.0 from 24 April 2015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Елена Сергеевна Комарова</dc:creator>
  <cp:lastModifiedBy>Елена Сергеевна Комарова</cp:lastModifiedBy>
  <cp:lastPrinted>2017-12-21T08:18:24Z</cp:lastPrinted>
  <dcterms:created xsi:type="dcterms:W3CDTF">2016-05-10T11:32:13Z</dcterms:created>
  <dcterms:modified xsi:type="dcterms:W3CDTF">2025-01-28T08:18:09Z</dcterms:modified>
</cp:coreProperties>
</file>